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05" windowWidth="14805" windowHeight="8010"/>
  </bookViews>
  <sheets>
    <sheet name="THANG 6" sheetId="6" r:id="rId1"/>
  </sheets>
  <definedNames>
    <definedName name="_xlnm.Print_Titles" localSheetId="0">'THANG 6'!$13:$14</definedName>
  </definedNames>
  <calcPr calcId="144525"/>
</workbook>
</file>

<file path=xl/calcChain.xml><?xml version="1.0" encoding="utf-8"?>
<calcChain xmlns="http://schemas.openxmlformats.org/spreadsheetml/2006/main">
  <c r="I84" i="6" l="1"/>
  <c r="J84" i="6"/>
  <c r="D84" i="6"/>
  <c r="E84" i="6"/>
  <c r="F84" i="6" s="1"/>
  <c r="I77" i="6"/>
  <c r="J77" i="6"/>
  <c r="D77" i="6"/>
  <c r="E77" i="6"/>
  <c r="F77" i="6" s="1"/>
  <c r="I56" i="6"/>
  <c r="J56" i="6"/>
  <c r="D56" i="6"/>
  <c r="E56" i="6"/>
  <c r="F56" i="6" s="1"/>
  <c r="I88" i="6"/>
  <c r="I94" i="6"/>
  <c r="J94" i="6" s="1"/>
  <c r="D94" i="6"/>
  <c r="E94" i="6" s="1"/>
  <c r="F94" i="6" s="1"/>
  <c r="I93" i="6"/>
  <c r="J93" i="6" s="1"/>
  <c r="D93" i="6"/>
  <c r="E93" i="6" s="1"/>
  <c r="F93" i="6" s="1"/>
  <c r="I92" i="6"/>
  <c r="J92" i="6" s="1"/>
  <c r="D92" i="6"/>
  <c r="E92" i="6" s="1"/>
  <c r="F92" i="6" s="1"/>
  <c r="I91" i="6"/>
  <c r="J91" i="6" s="1"/>
  <c r="D91" i="6"/>
  <c r="E91" i="6" s="1"/>
  <c r="F91" i="6" s="1"/>
  <c r="I90" i="6"/>
  <c r="J90" i="6" s="1"/>
  <c r="D90" i="6"/>
  <c r="E90" i="6" s="1"/>
  <c r="F90" i="6" s="1"/>
  <c r="I89" i="6"/>
  <c r="J89" i="6" s="1"/>
  <c r="D89" i="6"/>
  <c r="E89" i="6" s="1"/>
  <c r="F89" i="6" s="1"/>
  <c r="J88" i="6"/>
  <c r="D88" i="6"/>
  <c r="E88" i="6" s="1"/>
  <c r="F88" i="6" s="1"/>
  <c r="I87" i="6"/>
  <c r="J87" i="6" s="1"/>
  <c r="D87" i="6"/>
  <c r="E87" i="6" s="1"/>
  <c r="F87" i="6" s="1"/>
  <c r="I86" i="6"/>
  <c r="J86" i="6" s="1"/>
  <c r="D86" i="6"/>
  <c r="E86" i="6" s="1"/>
  <c r="F86" i="6" s="1"/>
  <c r="I85" i="6"/>
  <c r="J85" i="6" s="1"/>
  <c r="D85" i="6"/>
  <c r="E85" i="6" s="1"/>
  <c r="F85" i="6" s="1"/>
  <c r="I83" i="6"/>
  <c r="J83" i="6" s="1"/>
  <c r="D83" i="6"/>
  <c r="E83" i="6" s="1"/>
  <c r="F83" i="6" s="1"/>
  <c r="I82" i="6"/>
  <c r="J82" i="6" s="1"/>
  <c r="D82" i="6"/>
  <c r="E82" i="6" s="1"/>
  <c r="F82" i="6" s="1"/>
  <c r="I81" i="6"/>
  <c r="J81" i="6" s="1"/>
  <c r="D81" i="6"/>
  <c r="E81" i="6" s="1"/>
  <c r="F81" i="6" s="1"/>
  <c r="I80" i="6"/>
  <c r="J80" i="6" s="1"/>
  <c r="D80" i="6"/>
  <c r="E80" i="6" s="1"/>
  <c r="F80" i="6" s="1"/>
  <c r="I79" i="6"/>
  <c r="J79" i="6" s="1"/>
  <c r="D79" i="6"/>
  <c r="E79" i="6" s="1"/>
  <c r="F79" i="6" s="1"/>
  <c r="I78" i="6"/>
  <c r="J78" i="6" s="1"/>
  <c r="D78" i="6"/>
  <c r="E78" i="6" s="1"/>
  <c r="F78" i="6" s="1"/>
  <c r="I76" i="6"/>
  <c r="J76" i="6" s="1"/>
  <c r="D76" i="6"/>
  <c r="E76" i="6" s="1"/>
  <c r="F76" i="6" s="1"/>
  <c r="I75" i="6"/>
  <c r="J75" i="6" s="1"/>
  <c r="D75" i="6"/>
  <c r="E75" i="6" s="1"/>
  <c r="F75" i="6" s="1"/>
  <c r="I74" i="6"/>
  <c r="J74" i="6" s="1"/>
  <c r="D74" i="6"/>
  <c r="E74" i="6" s="1"/>
  <c r="I73" i="6"/>
  <c r="J73" i="6" s="1"/>
  <c r="D73" i="6"/>
  <c r="E73" i="6" s="1"/>
  <c r="F73" i="6" s="1"/>
  <c r="I72" i="6"/>
  <c r="J72" i="6" s="1"/>
  <c r="D72" i="6"/>
  <c r="E72" i="6" s="1"/>
  <c r="F72" i="6" s="1"/>
  <c r="I71" i="6"/>
  <c r="J71" i="6" s="1"/>
  <c r="D71" i="6"/>
  <c r="E71" i="6" s="1"/>
  <c r="F71" i="6" s="1"/>
  <c r="I70" i="6"/>
  <c r="J70" i="6" s="1"/>
  <c r="D70" i="6"/>
  <c r="E70" i="6" s="1"/>
  <c r="F70" i="6" s="1"/>
  <c r="I69" i="6"/>
  <c r="J69" i="6" s="1"/>
  <c r="D69" i="6"/>
  <c r="E69" i="6" s="1"/>
  <c r="F69" i="6" s="1"/>
  <c r="I68" i="6"/>
  <c r="J68" i="6" s="1"/>
  <c r="D68" i="6"/>
  <c r="E68" i="6" s="1"/>
  <c r="F68" i="6" s="1"/>
  <c r="I67" i="6"/>
  <c r="J67" i="6" s="1"/>
  <c r="D67" i="6"/>
  <c r="E67" i="6" s="1"/>
  <c r="F67" i="6" s="1"/>
  <c r="I66" i="6"/>
  <c r="J66" i="6" s="1"/>
  <c r="D66" i="6"/>
  <c r="E66" i="6" s="1"/>
  <c r="F66" i="6" s="1"/>
  <c r="I65" i="6"/>
  <c r="J65" i="6" s="1"/>
  <c r="D65" i="6"/>
  <c r="E65" i="6" s="1"/>
  <c r="F65" i="6" s="1"/>
  <c r="I64" i="6"/>
  <c r="J64" i="6" s="1"/>
  <c r="D64" i="6"/>
  <c r="E64" i="6" s="1"/>
  <c r="F64" i="6" s="1"/>
  <c r="I63" i="6"/>
  <c r="J63" i="6" s="1"/>
  <c r="D63" i="6"/>
  <c r="E63" i="6" s="1"/>
  <c r="F63" i="6" s="1"/>
  <c r="I62" i="6"/>
  <c r="J62" i="6" s="1"/>
  <c r="D62" i="6"/>
  <c r="E62" i="6" s="1"/>
  <c r="F62" i="6" s="1"/>
  <c r="I61" i="6"/>
  <c r="J61" i="6" s="1"/>
  <c r="D61" i="6"/>
  <c r="E61" i="6" s="1"/>
  <c r="F61" i="6" s="1"/>
  <c r="I60" i="6"/>
  <c r="J60" i="6" s="1"/>
  <c r="D60" i="6"/>
  <c r="E60" i="6" s="1"/>
  <c r="F60" i="6" s="1"/>
  <c r="I59" i="6"/>
  <c r="J59" i="6" s="1"/>
  <c r="D59" i="6"/>
  <c r="E59" i="6" s="1"/>
  <c r="F59" i="6" s="1"/>
  <c r="I58" i="6"/>
  <c r="J58" i="6" s="1"/>
  <c r="D58" i="6"/>
  <c r="E58" i="6" s="1"/>
  <c r="F58" i="6" s="1"/>
  <c r="K57" i="6"/>
  <c r="I57" i="6"/>
  <c r="J57" i="6" s="1"/>
  <c r="L57" i="6" s="1"/>
  <c r="D57" i="6"/>
  <c r="E57" i="6" s="1"/>
  <c r="F57" i="6" s="1"/>
  <c r="K56" i="6"/>
  <c r="I55" i="6"/>
  <c r="J55" i="6" s="1"/>
  <c r="D55" i="6"/>
  <c r="E55" i="6" s="1"/>
  <c r="F55" i="6" s="1"/>
  <c r="I54" i="6"/>
  <c r="J54" i="6" s="1"/>
  <c r="D54" i="6"/>
  <c r="E54" i="6" s="1"/>
  <c r="F54" i="6" s="1"/>
  <c r="I53" i="6"/>
  <c r="J53" i="6" s="1"/>
  <c r="D53" i="6"/>
  <c r="E53" i="6" s="1"/>
  <c r="F53" i="6" s="1"/>
  <c r="I52" i="6"/>
  <c r="J52" i="6" s="1"/>
  <c r="D52" i="6"/>
  <c r="E52" i="6" s="1"/>
  <c r="F52" i="6" s="1"/>
  <c r="I51" i="6"/>
  <c r="J51" i="6" s="1"/>
  <c r="D51" i="6"/>
  <c r="E51" i="6" s="1"/>
  <c r="F51" i="6" s="1"/>
  <c r="J50" i="6"/>
  <c r="D50" i="6"/>
  <c r="E50" i="6" s="1"/>
  <c r="F50" i="6" s="1"/>
  <c r="I49" i="6"/>
  <c r="J49" i="6" s="1"/>
  <c r="D49" i="6"/>
  <c r="E49" i="6" s="1"/>
  <c r="F49" i="6" s="1"/>
  <c r="I48" i="6"/>
  <c r="J48" i="6" s="1"/>
  <c r="D48" i="6"/>
  <c r="E48" i="6" s="1"/>
  <c r="F48" i="6" s="1"/>
  <c r="I47" i="6"/>
  <c r="J47" i="6" s="1"/>
  <c r="D47" i="6"/>
  <c r="E47" i="6" s="1"/>
  <c r="F47" i="6" s="1"/>
  <c r="I46" i="6"/>
  <c r="J46" i="6" s="1"/>
  <c r="D46" i="6"/>
  <c r="E46" i="6" s="1"/>
  <c r="F46" i="6" s="1"/>
  <c r="I45" i="6"/>
  <c r="J45" i="6" s="1"/>
  <c r="D45" i="6"/>
  <c r="E45" i="6" s="1"/>
  <c r="F45" i="6" s="1"/>
  <c r="I44" i="6"/>
  <c r="J44" i="6" s="1"/>
  <c r="D44" i="6"/>
  <c r="E44" i="6" s="1"/>
  <c r="F44" i="6" s="1"/>
  <c r="I43" i="6"/>
  <c r="J43" i="6" s="1"/>
  <c r="D43" i="6"/>
  <c r="E43" i="6" s="1"/>
  <c r="F43" i="6" s="1"/>
  <c r="I42" i="6"/>
  <c r="J42" i="6" s="1"/>
  <c r="D42" i="6"/>
  <c r="E42" i="6" s="1"/>
  <c r="F42" i="6" s="1"/>
  <c r="I41" i="6"/>
  <c r="J41" i="6" s="1"/>
  <c r="D41" i="6"/>
  <c r="E41" i="6" s="1"/>
  <c r="F41" i="6" s="1"/>
  <c r="I40" i="6"/>
  <c r="J40" i="6" s="1"/>
  <c r="D40" i="6"/>
  <c r="E40" i="6" s="1"/>
  <c r="F40" i="6" s="1"/>
  <c r="I39" i="6"/>
  <c r="J39" i="6" s="1"/>
  <c r="D39" i="6"/>
  <c r="E39" i="6" s="1"/>
  <c r="F39" i="6" s="1"/>
  <c r="I38" i="6"/>
  <c r="J38" i="6" s="1"/>
  <c r="D38" i="6"/>
  <c r="E38" i="6" s="1"/>
  <c r="F38" i="6" s="1"/>
  <c r="I37" i="6"/>
  <c r="J37" i="6" s="1"/>
  <c r="D37" i="6"/>
  <c r="E37" i="6" s="1"/>
  <c r="F37" i="6" s="1"/>
  <c r="I36" i="6"/>
  <c r="J36" i="6" s="1"/>
  <c r="D36" i="6"/>
  <c r="E36" i="6" s="1"/>
  <c r="F36" i="6" s="1"/>
  <c r="I35" i="6"/>
  <c r="J35" i="6" s="1"/>
  <c r="D35" i="6"/>
  <c r="E35" i="6" s="1"/>
  <c r="F35" i="6" s="1"/>
  <c r="K34" i="6"/>
  <c r="I34" i="6"/>
  <c r="J34" i="6" s="1"/>
  <c r="D34" i="6"/>
  <c r="E34" i="6" s="1"/>
  <c r="F34" i="6" s="1"/>
  <c r="I33" i="6"/>
  <c r="J33" i="6" s="1"/>
  <c r="D33" i="6"/>
  <c r="E33" i="6" s="1"/>
  <c r="F33" i="6" s="1"/>
  <c r="I32" i="6"/>
  <c r="J32" i="6" s="1"/>
  <c r="D32" i="6"/>
  <c r="E32" i="6" s="1"/>
  <c r="F32" i="6" s="1"/>
  <c r="I31" i="6"/>
  <c r="J31" i="6" s="1"/>
  <c r="D31" i="6"/>
  <c r="E31" i="6" s="1"/>
  <c r="F31" i="6" s="1"/>
  <c r="I30" i="6"/>
  <c r="J30" i="6" s="1"/>
  <c r="D30" i="6"/>
  <c r="E30" i="6" s="1"/>
  <c r="F30" i="6" s="1"/>
  <c r="I29" i="6"/>
  <c r="J29" i="6" s="1"/>
  <c r="D29" i="6"/>
  <c r="E29" i="6" s="1"/>
  <c r="F29" i="6" s="1"/>
  <c r="I28" i="6"/>
  <c r="J28" i="6" s="1"/>
  <c r="D28" i="6"/>
  <c r="E28" i="6" s="1"/>
  <c r="F28" i="6" s="1"/>
  <c r="I27" i="6"/>
  <c r="J27" i="6" s="1"/>
  <c r="D27" i="6"/>
  <c r="E27" i="6" s="1"/>
  <c r="F27" i="6" s="1"/>
  <c r="I26" i="6"/>
  <c r="J26" i="6" s="1"/>
  <c r="D26" i="6"/>
  <c r="E26" i="6" s="1"/>
  <c r="F26" i="6" s="1"/>
  <c r="I25" i="6"/>
  <c r="J25" i="6" s="1"/>
  <c r="D25" i="6"/>
  <c r="E25" i="6" s="1"/>
  <c r="F25" i="6" s="1"/>
  <c r="I24" i="6"/>
  <c r="J24" i="6" s="1"/>
  <c r="D24" i="6"/>
  <c r="E24" i="6" s="1"/>
  <c r="F24" i="6" s="1"/>
  <c r="I23" i="6"/>
  <c r="J23" i="6" s="1"/>
  <c r="D23" i="6"/>
  <c r="E23" i="6" s="1"/>
  <c r="F23" i="6" s="1"/>
  <c r="I22" i="6"/>
  <c r="J22" i="6" s="1"/>
  <c r="D22" i="6"/>
  <c r="E22" i="6" s="1"/>
  <c r="F22" i="6" s="1"/>
  <c r="I21" i="6"/>
  <c r="J21" i="6" s="1"/>
  <c r="D21" i="6"/>
  <c r="E21" i="6" s="1"/>
  <c r="F21" i="6" s="1"/>
  <c r="I20" i="6"/>
  <c r="J20" i="6" s="1"/>
  <c r="D20" i="6"/>
  <c r="E20" i="6" s="1"/>
  <c r="F20" i="6" s="1"/>
  <c r="I19" i="6"/>
  <c r="J19" i="6" s="1"/>
  <c r="D19" i="6"/>
  <c r="E19" i="6" s="1"/>
  <c r="F19" i="6" s="1"/>
  <c r="I18" i="6"/>
  <c r="J18" i="6" s="1"/>
  <c r="D18" i="6"/>
  <c r="E18" i="6" s="1"/>
  <c r="F18" i="6" s="1"/>
  <c r="I17" i="6"/>
  <c r="J17" i="6" s="1"/>
  <c r="D17" i="6"/>
  <c r="E17" i="6" s="1"/>
  <c r="F17" i="6" s="1"/>
  <c r="I16" i="6"/>
  <c r="J16" i="6" s="1"/>
  <c r="D16" i="6"/>
  <c r="E16" i="6" s="1"/>
  <c r="F16" i="6" s="1"/>
  <c r="P15" i="6"/>
  <c r="I15" i="6"/>
  <c r="K15" i="6" s="1"/>
  <c r="D15" i="6"/>
  <c r="K48" i="6" l="1"/>
  <c r="K66" i="6"/>
  <c r="K49" i="6"/>
  <c r="K74" i="6"/>
  <c r="K58" i="6"/>
  <c r="K40" i="6"/>
  <c r="K28" i="6"/>
  <c r="K20" i="6"/>
  <c r="J15" i="6"/>
  <c r="K16" i="6"/>
  <c r="L16" i="6" s="1"/>
  <c r="M16" i="6" s="1"/>
  <c r="K24" i="6"/>
  <c r="L24" i="6" s="1"/>
  <c r="M24" i="6" s="1"/>
  <c r="K32" i="6"/>
  <c r="L32" i="6" s="1"/>
  <c r="M32" i="6" s="1"/>
  <c r="K36" i="6"/>
  <c r="L36" i="6" s="1"/>
  <c r="M36" i="6" s="1"/>
  <c r="K44" i="6"/>
  <c r="K52" i="6"/>
  <c r="K62" i="6"/>
  <c r="L62" i="6" s="1"/>
  <c r="M62" i="6" s="1"/>
  <c r="K70" i="6"/>
  <c r="K18" i="6"/>
  <c r="L18" i="6" s="1"/>
  <c r="M18" i="6" s="1"/>
  <c r="K22" i="6"/>
  <c r="L22" i="6" s="1"/>
  <c r="M22" i="6" s="1"/>
  <c r="K26" i="6"/>
  <c r="K30" i="6"/>
  <c r="K38" i="6"/>
  <c r="K42" i="6"/>
  <c r="L42" i="6" s="1"/>
  <c r="M42" i="6" s="1"/>
  <c r="K46" i="6"/>
  <c r="K50" i="6"/>
  <c r="L50" i="6" s="1"/>
  <c r="M50" i="6" s="1"/>
  <c r="K54" i="6"/>
  <c r="K60" i="6"/>
  <c r="L60" i="6" s="1"/>
  <c r="M60" i="6" s="1"/>
  <c r="K64" i="6"/>
  <c r="K68" i="6"/>
  <c r="L68" i="6" s="1"/>
  <c r="M68" i="6" s="1"/>
  <c r="K72" i="6"/>
  <c r="L72" i="6" s="1"/>
  <c r="M72" i="6" s="1"/>
  <c r="M57" i="6"/>
  <c r="E15" i="6"/>
  <c r="L15" i="6"/>
  <c r="K17" i="6"/>
  <c r="K19" i="6"/>
  <c r="L19" i="6" s="1"/>
  <c r="M19" i="6" s="1"/>
  <c r="L20" i="6"/>
  <c r="M20" i="6" s="1"/>
  <c r="K21" i="6"/>
  <c r="K23" i="6"/>
  <c r="L23" i="6" s="1"/>
  <c r="M23" i="6" s="1"/>
  <c r="K25" i="6"/>
  <c r="L26" i="6"/>
  <c r="M26" i="6" s="1"/>
  <c r="K27" i="6"/>
  <c r="L27" i="6" s="1"/>
  <c r="M27" i="6" s="1"/>
  <c r="L28" i="6"/>
  <c r="M28" i="6" s="1"/>
  <c r="K29" i="6"/>
  <c r="L30" i="6"/>
  <c r="M30" i="6" s="1"/>
  <c r="K31" i="6"/>
  <c r="K33" i="6"/>
  <c r="L34" i="6"/>
  <c r="M34" i="6" s="1"/>
  <c r="K35" i="6"/>
  <c r="L35" i="6" s="1"/>
  <c r="M35" i="6" s="1"/>
  <c r="K37" i="6"/>
  <c r="L38" i="6"/>
  <c r="M38" i="6" s="1"/>
  <c r="K39" i="6"/>
  <c r="L39" i="6" s="1"/>
  <c r="M39" i="6" s="1"/>
  <c r="L40" i="6"/>
  <c r="M40" i="6" s="1"/>
  <c r="K41" i="6"/>
  <c r="K43" i="6"/>
  <c r="L43" i="6" s="1"/>
  <c r="M43" i="6" s="1"/>
  <c r="L44" i="6"/>
  <c r="M44" i="6" s="1"/>
  <c r="K45" i="6"/>
  <c r="L46" i="6"/>
  <c r="M46" i="6" s="1"/>
  <c r="K47" i="6"/>
  <c r="L47" i="6" s="1"/>
  <c r="M47" i="6" s="1"/>
  <c r="L48" i="6"/>
  <c r="M48" i="6" s="1"/>
  <c r="L49" i="6"/>
  <c r="M49" i="6" s="1"/>
  <c r="K51" i="6"/>
  <c r="L51" i="6" s="1"/>
  <c r="M51" i="6" s="1"/>
  <c r="L52" i="6"/>
  <c r="M52" i="6" s="1"/>
  <c r="K53" i="6"/>
  <c r="L54" i="6"/>
  <c r="M54" i="6" s="1"/>
  <c r="K55" i="6"/>
  <c r="L56" i="6"/>
  <c r="M56" i="6" s="1"/>
  <c r="L58" i="6"/>
  <c r="M58" i="6" s="1"/>
  <c r="K59" i="6"/>
  <c r="K61" i="6"/>
  <c r="L61" i="6" s="1"/>
  <c r="M61" i="6" s="1"/>
  <c r="K63" i="6"/>
  <c r="L63" i="6" s="1"/>
  <c r="M63" i="6" s="1"/>
  <c r="L64" i="6"/>
  <c r="M64" i="6" s="1"/>
  <c r="K65" i="6"/>
  <c r="L66" i="6"/>
  <c r="M66" i="6" s="1"/>
  <c r="K67" i="6"/>
  <c r="L67" i="6" s="1"/>
  <c r="M67" i="6" s="1"/>
  <c r="K69" i="6"/>
  <c r="L69" i="6" s="1"/>
  <c r="M69" i="6" s="1"/>
  <c r="L70" i="6"/>
  <c r="M70" i="6" s="1"/>
  <c r="K71" i="6"/>
  <c r="K73" i="6"/>
  <c r="L73" i="6" s="1"/>
  <c r="M73" i="6" s="1"/>
  <c r="L74" i="6"/>
  <c r="F74" i="6"/>
  <c r="L17" i="6"/>
  <c r="M17" i="6" s="1"/>
  <c r="L21" i="6"/>
  <c r="M21" i="6" s="1"/>
  <c r="L25" i="6"/>
  <c r="M25" i="6" s="1"/>
  <c r="L29" i="6"/>
  <c r="M29" i="6" s="1"/>
  <c r="L31" i="6"/>
  <c r="M31" i="6" s="1"/>
  <c r="L33" i="6"/>
  <c r="M33" i="6" s="1"/>
  <c r="L37" i="6"/>
  <c r="M37" i="6" s="1"/>
  <c r="L41" i="6"/>
  <c r="M41" i="6" s="1"/>
  <c r="L45" i="6"/>
  <c r="M45" i="6" s="1"/>
  <c r="L53" i="6"/>
  <c r="M53" i="6" s="1"/>
  <c r="L55" i="6"/>
  <c r="M55" i="6" s="1"/>
  <c r="L59" i="6"/>
  <c r="M59" i="6" s="1"/>
  <c r="L65" i="6"/>
  <c r="M65" i="6" s="1"/>
  <c r="L71" i="6"/>
  <c r="M71" i="6" s="1"/>
  <c r="K76" i="6"/>
  <c r="L76" i="6" s="1"/>
  <c r="M76" i="6" s="1"/>
  <c r="K77" i="6"/>
  <c r="L77" i="6" s="1"/>
  <c r="M77" i="6" s="1"/>
  <c r="K78" i="6"/>
  <c r="L78" i="6" s="1"/>
  <c r="M78" i="6" s="1"/>
  <c r="K80" i="6"/>
  <c r="L80" i="6" s="1"/>
  <c r="M80" i="6" s="1"/>
  <c r="K83" i="6"/>
  <c r="L83" i="6" s="1"/>
  <c r="M83" i="6" s="1"/>
  <c r="K84" i="6"/>
  <c r="L84" i="6" s="1"/>
  <c r="M84" i="6" s="1"/>
  <c r="K85" i="6"/>
  <c r="L85" i="6" s="1"/>
  <c r="M85" i="6" s="1"/>
  <c r="K86" i="6"/>
  <c r="L86" i="6" s="1"/>
  <c r="M86" i="6" s="1"/>
  <c r="K87" i="6"/>
  <c r="L87" i="6" s="1"/>
  <c r="M87" i="6" s="1"/>
  <c r="K88" i="6"/>
  <c r="L88" i="6" s="1"/>
  <c r="M88" i="6" s="1"/>
  <c r="K89" i="6"/>
  <c r="L89" i="6" s="1"/>
  <c r="M89" i="6" s="1"/>
  <c r="K90" i="6"/>
  <c r="L90" i="6" s="1"/>
  <c r="M90" i="6" s="1"/>
  <c r="K91" i="6"/>
  <c r="L91" i="6" s="1"/>
  <c r="M91" i="6" s="1"/>
  <c r="K92" i="6"/>
  <c r="L92" i="6" s="1"/>
  <c r="M92" i="6" s="1"/>
  <c r="K94" i="6"/>
  <c r="L94" i="6" s="1"/>
  <c r="M94" i="6" s="1"/>
  <c r="K75" i="6"/>
  <c r="L75" i="6" s="1"/>
  <c r="M75" i="6" s="1"/>
  <c r="K79" i="6"/>
  <c r="L79" i="6" s="1"/>
  <c r="M79" i="6" s="1"/>
  <c r="K81" i="6"/>
  <c r="L81" i="6" s="1"/>
  <c r="M81" i="6" s="1"/>
  <c r="K82" i="6"/>
  <c r="L82" i="6" s="1"/>
  <c r="M82" i="6" s="1"/>
  <c r="K93" i="6"/>
  <c r="L93" i="6" s="1"/>
  <c r="M93" i="6" s="1"/>
  <c r="M74" i="6" l="1"/>
  <c r="F15" i="6"/>
  <c r="M15" i="6" l="1"/>
</calcChain>
</file>

<file path=xl/comments1.xml><?xml version="1.0" encoding="utf-8"?>
<comments xmlns="http://schemas.openxmlformats.org/spreadsheetml/2006/main">
  <authors>
    <author>Author</author>
  </authors>
  <commentList>
    <comment ref="K3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da tru 15 khoi
</t>
        </r>
      </text>
    </comment>
    <comment ref="H50" authorId="0">
      <text>
        <r>
          <rPr>
            <b/>
            <sz val="9"/>
            <color indexed="81"/>
            <rFont val="Tahoma"/>
            <charset val="1"/>
          </rPr>
          <t xml:space="preserve">thay dong ho: so cu 6370-6356=14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5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14+22=36
</t>
        </r>
      </text>
    </comment>
    <comment ref="K5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tru 10 khoi
</t>
        </r>
      </text>
    </comment>
    <comment ref="K8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da tru 10 khoi</t>
        </r>
      </text>
    </comment>
  </commentList>
</comments>
</file>

<file path=xl/sharedStrings.xml><?xml version="1.0" encoding="utf-8"?>
<sst xmlns="http://schemas.openxmlformats.org/spreadsheetml/2006/main" count="118" uniqueCount="114">
  <si>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</si>
  <si>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</si>
  <si>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</si>
  <si>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 xml:space="preserve">Giá tiền điện sinh hoạt: </t>
  </si>
  <si>
    <t>0-&gt;100 kw/h</t>
  </si>
  <si>
    <t>401-&gt;600 kw/h</t>
  </si>
  <si>
    <t>2.082đ</t>
  </si>
  <si>
    <t>101-&gt;200 kw/h</t>
  </si>
  <si>
    <t>601-&gt;800kw/h</t>
  </si>
  <si>
    <t>2.324đ</t>
  </si>
  <si>
    <t>201-&gt;400 kw/h</t>
  </si>
  <si>
    <t>801-&gt;…..kw/h</t>
  </si>
  <si>
    <t>2.399đ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</si>
  <si>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</si>
  <si>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</si>
  <si>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</si>
  <si>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</si>
  <si>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</si>
  <si>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</si>
  <si>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</si>
  <si>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</si>
  <si>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</si>
  <si>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</si>
  <si>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</si>
  <si>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</si>
  <si>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</si>
  <si>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</si>
  <si>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</si>
  <si>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</si>
  <si>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</si>
  <si>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</si>
  <si>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</si>
  <si>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</si>
  <si>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</si>
  <si>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</si>
  <si>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</si>
  <si>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</si>
  <si>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</si>
  <si>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</si>
  <si>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</si>
  <si>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</si>
  <si>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</si>
  <si>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</si>
  <si>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</si>
  <si>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</si>
  <si>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</si>
  <si>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</si>
  <si>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</si>
  <si>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</si>
  <si>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</si>
  <si>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</si>
  <si>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</si>
  <si>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</si>
  <si>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</si>
  <si>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</si>
  <si>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</si>
  <si>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</si>
  <si>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</si>
  <si>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</si>
  <si>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</si>
  <si>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</si>
  <si>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</si>
  <si>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</si>
  <si>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</si>
  <si>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</si>
  <si>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</si>
  <si>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</si>
  <si>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</si>
  <si>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</si>
  <si>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</si>
  <si>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</si>
  <si>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</si>
  <si>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</si>
  <si>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</si>
  <si>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</si>
  <si>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</si>
  <si>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</si>
  <si>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</si>
  <si>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</si>
  <si>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</si>
  <si>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</si>
  <si>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</si>
  <si>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</si>
  <si>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</si>
  <si>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</si>
  <si>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</si>
  <si>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</si>
  <si>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</si>
  <si>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</si>
  <si>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</si>
  <si>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</si>
  <si>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</si>
  <si>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</si>
  <si>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</si>
  <si>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</si>
  <si>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</si>
  <si>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</si>
  <si>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</si>
  <si>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</si>
  <si>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</si>
  <si>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</si>
  <si>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</si>
  <si>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</si>
  <si>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</si>
  <si>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</si>
  <si>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</si>
  <si>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</si>
  <si>
    <t>1.484đ</t>
  </si>
  <si>
    <t>1.533đ</t>
  </si>
  <si>
    <t>1.786đ</t>
  </si>
  <si>
    <t>2.242đ</t>
  </si>
  <si>
    <t>2.503đ</t>
  </si>
  <si>
    <t>2.587đ</t>
  </si>
  <si>
    <t>Tháng: 06 năm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</si>
</sst>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/>
    <xf numFmtId="3" fontId="2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/>
    <xf numFmtId="3" fontId="3" fillId="0" borderId="0" xfId="0" applyNumberFormat="1" applyFont="1" applyAlignment="1"/>
    <xf numFmtId="0" fontId="6" fillId="0" borderId="0" xfId="0" applyFont="1"/>
    <xf numFmtId="164" fontId="8" fillId="0" borderId="0" xfId="1" applyNumberFormat="1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11" fillId="0" borderId="0" xfId="0" applyFont="1" applyAlignment="1"/>
    <xf numFmtId="164" fontId="11" fillId="0" borderId="0" xfId="1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/>
    <xf numFmtId="164" fontId="11" fillId="0" borderId="0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/>
    <xf numFmtId="0" fontId="11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164" fontId="8" fillId="0" borderId="5" xfId="1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13" fillId="0" borderId="5" xfId="1" applyNumberFormat="1" applyFont="1" applyFill="1" applyBorder="1" applyAlignment="1">
      <alignment vertical="center" wrapText="1"/>
    </xf>
    <xf numFmtId="3" fontId="13" fillId="0" borderId="5" xfId="0" applyNumberFormat="1" applyFont="1" applyFill="1" applyBorder="1" applyAlignment="1">
      <alignment vertical="center" wrapText="1"/>
    </xf>
    <xf numFmtId="3" fontId="13" fillId="0" borderId="5" xfId="0" applyNumberFormat="1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right" vertical="center" wrapText="1"/>
    </xf>
    <xf numFmtId="0" fontId="14" fillId="0" borderId="0" xfId="0" applyFont="1"/>
    <xf numFmtId="0" fontId="8" fillId="2" borderId="5" xfId="0" applyFont="1" applyFill="1" applyBorder="1" applyAlignment="1">
      <alignment horizontal="center" vertical="center"/>
    </xf>
    <xf numFmtId="3" fontId="13" fillId="2" borderId="5" xfId="0" applyNumberFormat="1" applyFont="1" applyFill="1" applyBorder="1" applyAlignment="1">
      <alignment horizontal="right" vertical="center" wrapText="1"/>
    </xf>
    <xf numFmtId="0" fontId="14" fillId="2" borderId="0" xfId="0" applyFont="1" applyFill="1"/>
    <xf numFmtId="3" fontId="8" fillId="0" borderId="5" xfId="0" applyNumberFormat="1" applyFont="1" applyFill="1" applyBorder="1" applyAlignment="1">
      <alignment horizontal="right" vertical="center" wrapText="1"/>
    </xf>
    <xf numFmtId="0" fontId="9" fillId="0" borderId="0" xfId="0" applyFont="1"/>
    <xf numFmtId="3" fontId="8" fillId="2" borderId="5" xfId="0" applyNumberFormat="1" applyFont="1" applyFill="1" applyBorder="1" applyAlignment="1">
      <alignment horizontal="right" vertical="center" wrapText="1"/>
    </xf>
    <xf numFmtId="0" fontId="9" fillId="2" borderId="0" xfId="0" applyFont="1" applyFill="1"/>
    <xf numFmtId="0" fontId="8" fillId="0" borderId="5" xfId="0" applyFont="1" applyFill="1" applyBorder="1" applyAlignment="1">
      <alignment horizontal="center" vertical="center"/>
    </xf>
    <xf numFmtId="0" fontId="9" fillId="0" borderId="0" xfId="0" applyFont="1" applyFill="1"/>
    <xf numFmtId="0" fontId="14" fillId="0" borderId="0" xfId="0" applyFont="1" applyFill="1"/>
    <xf numFmtId="0" fontId="9" fillId="2" borderId="0" xfId="0" applyFont="1" applyFill="1" applyAlignment="1"/>
    <xf numFmtId="0" fontId="11" fillId="0" borderId="0" xfId="0" applyFont="1"/>
    <xf numFmtId="164" fontId="6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4" fontId="14" fillId="0" borderId="0" xfId="1" applyNumberFormat="1" applyFont="1" applyAlignment="1">
      <alignment horizontal="center" vertical="center"/>
    </xf>
    <xf numFmtId="3" fontId="14" fillId="0" borderId="0" xfId="0" applyNumberFormat="1" applyFont="1"/>
    <xf numFmtId="0" fontId="14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3" fontId="7" fillId="0" borderId="0" xfId="0" applyNumberFormat="1" applyFont="1" applyAlignment="1"/>
    <xf numFmtId="3" fontId="7" fillId="0" borderId="0" xfId="0" applyNumberFormat="1" applyFont="1" applyBorder="1" applyAlignment="1"/>
    <xf numFmtId="1" fontId="13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/>
    <xf numFmtId="3" fontId="15" fillId="0" borderId="0" xfId="0" applyNumberFormat="1" applyFont="1"/>
    <xf numFmtId="0" fontId="7" fillId="0" borderId="9" xfId="0" applyFont="1" applyBorder="1" applyAlignment="1">
      <alignment horizontal="center" vertical="center"/>
    </xf>
    <xf numFmtId="0" fontId="16" fillId="0" borderId="5" xfId="0" applyFont="1" applyBorder="1"/>
    <xf numFmtId="0" fontId="16" fillId="2" borderId="5" xfId="0" applyFont="1" applyFill="1" applyBorder="1"/>
    <xf numFmtId="0" fontId="11" fillId="0" borderId="5" xfId="0" applyFont="1" applyBorder="1"/>
    <xf numFmtId="0" fontId="11" fillId="2" borderId="5" xfId="0" applyFont="1" applyFill="1" applyBorder="1"/>
    <xf numFmtId="0" fontId="11" fillId="0" borderId="5" xfId="0" applyFont="1" applyFill="1" applyBorder="1"/>
    <xf numFmtId="0" fontId="16" fillId="0" borderId="5" xfId="0" applyFont="1" applyFill="1" applyBorder="1"/>
    <xf numFmtId="0" fontId="11" fillId="2" borderId="5" xfId="0" applyFont="1" applyFill="1" applyBorder="1" applyAlignment="1"/>
    <xf numFmtId="0" fontId="16" fillId="0" borderId="0" xfId="0" applyFont="1"/>
    <xf numFmtId="0" fontId="17" fillId="0" borderId="5" xfId="0" applyFont="1" applyBorder="1"/>
    <xf numFmtId="0" fontId="17" fillId="2" borderId="5" xfId="0" applyFont="1" applyFill="1" applyBorder="1"/>
    <xf numFmtId="0" fontId="6" fillId="0" borderId="5" xfId="0" applyFont="1" applyBorder="1"/>
    <xf numFmtId="0" fontId="6" fillId="2" borderId="5" xfId="0" applyFont="1" applyFill="1" applyBorder="1"/>
    <xf numFmtId="0" fontId="6" fillId="0" borderId="5" xfId="0" applyFont="1" applyFill="1" applyBorder="1"/>
    <xf numFmtId="0" fontId="17" fillId="0" borderId="5" xfId="0" applyFont="1" applyFill="1" applyBorder="1"/>
    <xf numFmtId="0" fontId="6" fillId="2" borderId="5" xfId="0" applyFont="1" applyFill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" fontId="13" fillId="0" borderId="5" xfId="0" applyNumberFormat="1" applyFont="1" applyFill="1" applyBorder="1" applyAlignment="1" applyProtection="1">
      <alignment horizontal="right" vertical="center" wrapText="1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6"/>
  <sheetViews>
    <sheetView tabSelected="1" workbookViewId="0">
      <selection activeCell="T86" sqref="T86"/>
    </sheetView>
  </sheetViews>
  <sheetFormatPr defaultRowHeight="18.75" x14ac:dyDescent="0.3"/>
  <cols>
    <col min="1" max="1" width="8.42578125" style="78" customWidth="1"/>
    <col min="2" max="2" width="8.5703125" style="35" customWidth="1"/>
    <col min="3" max="3" width="8.42578125" style="67" customWidth="1"/>
    <col min="4" max="4" width="9.140625" style="50" customWidth="1"/>
    <col min="5" max="5" width="11.140625" style="78" customWidth="1"/>
    <col min="6" max="6" width="9.85546875" style="78" customWidth="1"/>
    <col min="7" max="7" width="7.85546875" style="35" customWidth="1"/>
    <col min="8" max="8" width="7.85546875" style="51" customWidth="1"/>
    <col min="9" max="9" width="8" style="58" customWidth="1"/>
    <col min="10" max="11" width="8" style="52" customWidth="1"/>
    <col min="12" max="12" width="11.28515625" style="78" customWidth="1"/>
    <col min="13" max="13" width="13.28515625" style="78" customWidth="1"/>
    <col min="14" max="14" width="8.42578125" style="78" hidden="1" customWidth="1"/>
    <col min="15" max="15" width="3.28515625" style="78" hidden="1" customWidth="1"/>
    <col min="16" max="16" width="10.140625" style="78" hidden="1" customWidth="1"/>
    <col min="17" max="16384" width="9.140625" style="35"/>
  </cols>
  <sheetData>
    <row r="1" spans="1:16" s="5" customFormat="1" ht="16.5" x14ac:dyDescent="0.25">
      <c r="A1" s="81" t="s">
        <v>0</v>
      </c>
      <c r="B1" s="81"/>
      <c r="C1" s="81"/>
      <c r="D1" s="81"/>
      <c r="E1" s="81"/>
      <c r="F1" s="81"/>
      <c r="G1" s="1"/>
      <c r="H1" s="2"/>
      <c r="I1" s="7"/>
      <c r="J1" s="3"/>
      <c r="K1" s="3"/>
      <c r="L1" s="4"/>
      <c r="M1" s="4"/>
      <c r="N1" s="4"/>
      <c r="O1" s="4"/>
      <c r="P1" s="4"/>
    </row>
    <row r="2" spans="1:16" s="5" customFormat="1" ht="16.5" x14ac:dyDescent="0.25">
      <c r="A2" s="82" t="s">
        <v>1</v>
      </c>
      <c r="B2" s="82"/>
      <c r="C2" s="82"/>
      <c r="D2" s="82"/>
      <c r="E2" s="82"/>
      <c r="F2" s="82"/>
      <c r="G2" s="6"/>
      <c r="H2" s="7"/>
      <c r="I2" s="7"/>
      <c r="J2" s="3"/>
      <c r="K2" s="3"/>
      <c r="L2" s="4"/>
      <c r="M2" s="4"/>
      <c r="N2" s="4"/>
      <c r="O2" s="4"/>
      <c r="P2" s="4"/>
    </row>
    <row r="3" spans="1:16" s="8" customFormat="1" ht="26.25" customHeight="1" x14ac:dyDescent="0.3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s="8" customFormat="1" ht="21.75" customHeight="1" x14ac:dyDescent="0.3">
      <c r="A4" s="84" t="s">
        <v>113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s="8" customFormat="1" x14ac:dyDescent="0.3">
      <c r="A5" s="78"/>
      <c r="C5" s="7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s="8" customFormat="1" x14ac:dyDescent="0.3">
      <c r="A6" s="81" t="s">
        <v>3</v>
      </c>
      <c r="B6" s="81"/>
      <c r="C6" s="81"/>
      <c r="D6" s="81"/>
      <c r="E6" s="4"/>
      <c r="F6" s="11" t="s">
        <v>4</v>
      </c>
      <c r="G6" s="11"/>
      <c r="H6" s="12" t="s">
        <v>107</v>
      </c>
      <c r="I6" s="54"/>
      <c r="J6" s="12"/>
      <c r="K6" s="11" t="s">
        <v>5</v>
      </c>
      <c r="L6" s="11"/>
      <c r="M6" s="12" t="s">
        <v>110</v>
      </c>
      <c r="N6" s="12" t="s">
        <v>6</v>
      </c>
      <c r="O6" s="13"/>
      <c r="P6" s="13"/>
    </row>
    <row r="7" spans="1:16" s="8" customFormat="1" x14ac:dyDescent="0.3">
      <c r="A7" s="78"/>
      <c r="B7" s="14"/>
      <c r="C7" s="14"/>
      <c r="D7" s="15"/>
      <c r="E7" s="13"/>
      <c r="F7" s="11" t="s">
        <v>7</v>
      </c>
      <c r="G7" s="11"/>
      <c r="H7" s="12" t="s">
        <v>108</v>
      </c>
      <c r="I7" s="54"/>
      <c r="J7" s="12"/>
      <c r="K7" s="11" t="s">
        <v>8</v>
      </c>
      <c r="L7" s="11"/>
      <c r="M7" s="12" t="s">
        <v>111</v>
      </c>
      <c r="N7" s="12" t="s">
        <v>9</v>
      </c>
      <c r="O7" s="13"/>
      <c r="P7" s="13"/>
    </row>
    <row r="8" spans="1:16" s="8" customFormat="1" x14ac:dyDescent="0.3">
      <c r="A8" s="78"/>
      <c r="B8" s="14"/>
      <c r="C8" s="14"/>
      <c r="D8" s="15"/>
      <c r="E8" s="13"/>
      <c r="F8" s="11" t="s">
        <v>10</v>
      </c>
      <c r="G8" s="11"/>
      <c r="H8" s="12" t="s">
        <v>109</v>
      </c>
      <c r="I8" s="54"/>
      <c r="J8" s="12"/>
      <c r="K8" s="11" t="s">
        <v>11</v>
      </c>
      <c r="L8" s="11"/>
      <c r="M8" s="12" t="s">
        <v>112</v>
      </c>
      <c r="N8" s="12" t="s">
        <v>12</v>
      </c>
      <c r="O8" s="13"/>
      <c r="P8" s="13"/>
    </row>
    <row r="9" spans="1:16" s="5" customFormat="1" ht="18.75" customHeight="1" x14ac:dyDescent="0.25">
      <c r="A9" s="85" t="s">
        <v>13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1"/>
      <c r="O9" s="1"/>
      <c r="P9" s="1"/>
    </row>
    <row r="10" spans="1:16" s="5" customFormat="1" ht="18.75" customHeight="1" x14ac:dyDescent="0.25">
      <c r="A10" s="85" t="s">
        <v>14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4"/>
      <c r="O10" s="4"/>
      <c r="P10" s="4"/>
    </row>
    <row r="11" spans="1:16" s="5" customFormat="1" ht="18.75" customHeight="1" x14ac:dyDescent="0.25">
      <c r="A11" s="89" t="s">
        <v>15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16"/>
      <c r="O11" s="16"/>
      <c r="P11" s="16"/>
    </row>
    <row r="12" spans="1:16" s="8" customFormat="1" ht="15.75" customHeight="1" x14ac:dyDescent="0.3">
      <c r="A12" s="78"/>
      <c r="B12" s="17"/>
      <c r="C12" s="17"/>
      <c r="D12" s="18"/>
      <c r="E12" s="19"/>
      <c r="F12" s="19"/>
      <c r="G12" s="17"/>
      <c r="H12" s="20"/>
      <c r="I12" s="55"/>
      <c r="J12" s="21"/>
      <c r="K12" s="21"/>
      <c r="L12" s="19"/>
      <c r="M12" s="19"/>
      <c r="N12" s="19"/>
      <c r="O12" s="19"/>
      <c r="P12" s="19"/>
    </row>
    <row r="13" spans="1:16" s="8" customFormat="1" ht="19.5" customHeight="1" x14ac:dyDescent="0.25">
      <c r="A13" s="90" t="s">
        <v>16</v>
      </c>
      <c r="B13" s="92" t="s">
        <v>17</v>
      </c>
      <c r="C13" s="93"/>
      <c r="D13" s="93"/>
      <c r="E13" s="93"/>
      <c r="F13" s="94"/>
      <c r="G13" s="92" t="s">
        <v>18</v>
      </c>
      <c r="H13" s="93"/>
      <c r="I13" s="93"/>
      <c r="J13" s="93"/>
      <c r="K13" s="93"/>
      <c r="L13" s="94"/>
      <c r="M13" s="95" t="s">
        <v>19</v>
      </c>
      <c r="N13" s="22"/>
      <c r="O13" s="22"/>
      <c r="P13" s="22"/>
    </row>
    <row r="14" spans="1:16" s="8" customFormat="1" ht="47.25" x14ac:dyDescent="0.25">
      <c r="A14" s="91"/>
      <c r="B14" s="23" t="s">
        <v>20</v>
      </c>
      <c r="C14" s="59" t="s">
        <v>21</v>
      </c>
      <c r="D14" s="24" t="s">
        <v>22</v>
      </c>
      <c r="E14" s="79" t="s">
        <v>23</v>
      </c>
      <c r="F14" s="25" t="s">
        <v>24</v>
      </c>
      <c r="G14" s="26" t="s">
        <v>20</v>
      </c>
      <c r="H14" s="27" t="s">
        <v>21</v>
      </c>
      <c r="I14" s="53" t="s">
        <v>22</v>
      </c>
      <c r="J14" s="80" t="s">
        <v>25</v>
      </c>
      <c r="K14" s="80" t="s">
        <v>26</v>
      </c>
      <c r="L14" s="26" t="s">
        <v>23</v>
      </c>
      <c r="M14" s="96"/>
      <c r="N14" s="28"/>
      <c r="O14" s="28"/>
      <c r="P14" s="28"/>
    </row>
    <row r="15" spans="1:16" ht="19.5" customHeight="1" x14ac:dyDescent="0.3">
      <c r="A15" s="29" t="s">
        <v>27</v>
      </c>
      <c r="B15" s="60">
        <v>26081</v>
      </c>
      <c r="C15" s="60">
        <v>26224</v>
      </c>
      <c r="D15" s="30">
        <f>C15-B15</f>
        <v>143</v>
      </c>
      <c r="E15" s="31">
        <f>ROUND(IF(D15&gt;800,(D15-800)*2587+2503*200+2242*200+1786*200+1533*100+100*1484,IF(D15&gt;600,(D15-600)*2503+200*2242+200*1786+100*1533+100*1484,IF(D15&gt;400,(D15-400)*2242+200*1786+100*1533+100*1484,IF(D15&gt;200,(D15-200)*1786+100*1533+100*1484,IF(D15&gt;100,(D15-100)*1533+100*1484,D15*1484))))),-3)</f>
        <v>214000</v>
      </c>
      <c r="F15" s="31">
        <f>ROUND(E15*10%,-3)</f>
        <v>21000</v>
      </c>
      <c r="G15" s="68">
        <v>6785</v>
      </c>
      <c r="H15" s="68">
        <v>6813</v>
      </c>
      <c r="I15" s="56">
        <f>H15-G15</f>
        <v>28</v>
      </c>
      <c r="J15" s="32">
        <f>IF(I15&lt;=32,I15,32)</f>
        <v>28</v>
      </c>
      <c r="K15" s="33">
        <f>IF(I15&gt;32,I15-32,0)</f>
        <v>0</v>
      </c>
      <c r="L15" s="34">
        <f>ROUND((J15*6000+K15*13000),-3)</f>
        <v>168000</v>
      </c>
      <c r="M15" s="34">
        <f>ROUND(E15+F15+L15,-3)</f>
        <v>403000</v>
      </c>
      <c r="N15" s="34">
        <v>2100</v>
      </c>
      <c r="O15" s="34">
        <v>11</v>
      </c>
      <c r="P15" s="34">
        <f>ROUND(N15*O15,-3)</f>
        <v>23000</v>
      </c>
    </row>
    <row r="16" spans="1:16" ht="19.5" customHeight="1" x14ac:dyDescent="0.3">
      <c r="A16" s="29" t="s">
        <v>28</v>
      </c>
      <c r="B16" s="60">
        <v>30577</v>
      </c>
      <c r="C16" s="60">
        <v>30731</v>
      </c>
      <c r="D16" s="30">
        <f t="shared" ref="D16:D79" si="0">C16-B16</f>
        <v>154</v>
      </c>
      <c r="E16" s="31">
        <f t="shared" ref="E16:E79" si="1">ROUND(IF(D16&gt;800,(D16-800)*2587+2503*200+2242*200+1786*200+1533*100+100*1484,IF(D16&gt;600,(D16-600)*2503+200*2242+200*1786+100*1533+100*1484,IF(D16&gt;400,(D16-400)*2242+200*1786+100*1533+100*1484,IF(D16&gt;200,(D16-200)*1786+100*1533+100*1484,IF(D16&gt;100,(D16-100)*1533+100*1484,D16*1484))))),-3)</f>
        <v>231000</v>
      </c>
      <c r="F16" s="31">
        <f t="shared" ref="F16:F79" si="2">ROUND(E16*10%,-3)</f>
        <v>23000</v>
      </c>
      <c r="G16" s="68">
        <v>6240</v>
      </c>
      <c r="H16" s="68">
        <v>6269</v>
      </c>
      <c r="I16" s="56">
        <f t="shared" ref="I16:I79" si="3">H16-G16</f>
        <v>29</v>
      </c>
      <c r="J16" s="32">
        <f t="shared" ref="J16:J79" si="4">IF(I16&lt;=32,I16,32)</f>
        <v>29</v>
      </c>
      <c r="K16" s="33">
        <f t="shared" ref="K16:K79" si="5">IF(I16&gt;32,I16-32,0)</f>
        <v>0</v>
      </c>
      <c r="L16" s="34">
        <f t="shared" ref="L16:L79" si="6">ROUND((J16*6000+K16*13000),-3)</f>
        <v>174000</v>
      </c>
      <c r="M16" s="34">
        <f t="shared" ref="M16:M79" si="7">ROUND(E16+F16+L16,-3)</f>
        <v>428000</v>
      </c>
      <c r="N16" s="34">
        <v>2100</v>
      </c>
      <c r="O16" s="34">
        <v>18</v>
      </c>
      <c r="P16" s="34">
        <v>65000</v>
      </c>
    </row>
    <row r="17" spans="1:16" x14ac:dyDescent="0.3">
      <c r="A17" s="29" t="s">
        <v>29</v>
      </c>
      <c r="B17" s="60">
        <v>32421</v>
      </c>
      <c r="C17" s="60">
        <v>32589</v>
      </c>
      <c r="D17" s="30">
        <f t="shared" si="0"/>
        <v>168</v>
      </c>
      <c r="E17" s="31">
        <f t="shared" si="1"/>
        <v>253000</v>
      </c>
      <c r="F17" s="31">
        <f t="shared" si="2"/>
        <v>25000</v>
      </c>
      <c r="G17" s="68">
        <v>144</v>
      </c>
      <c r="H17" s="68">
        <v>173</v>
      </c>
      <c r="I17" s="56">
        <f t="shared" si="3"/>
        <v>29</v>
      </c>
      <c r="J17" s="32">
        <f t="shared" si="4"/>
        <v>29</v>
      </c>
      <c r="K17" s="33">
        <f t="shared" si="5"/>
        <v>0</v>
      </c>
      <c r="L17" s="34">
        <f t="shared" si="6"/>
        <v>174000</v>
      </c>
      <c r="M17" s="34">
        <f t="shared" si="7"/>
        <v>452000</v>
      </c>
      <c r="N17" s="34">
        <v>2100</v>
      </c>
      <c r="O17" s="34">
        <v>52</v>
      </c>
      <c r="P17" s="34">
        <v>35000</v>
      </c>
    </row>
    <row r="18" spans="1:16" x14ac:dyDescent="0.3">
      <c r="A18" s="29" t="s">
        <v>30</v>
      </c>
      <c r="B18" s="60">
        <v>20550</v>
      </c>
      <c r="C18" s="60">
        <v>20730</v>
      </c>
      <c r="D18" s="30">
        <f t="shared" si="0"/>
        <v>180</v>
      </c>
      <c r="E18" s="31">
        <f t="shared" si="1"/>
        <v>271000</v>
      </c>
      <c r="F18" s="31">
        <f t="shared" si="2"/>
        <v>27000</v>
      </c>
      <c r="G18" s="68">
        <v>6166</v>
      </c>
      <c r="H18" s="68">
        <v>6198</v>
      </c>
      <c r="I18" s="56">
        <f t="shared" si="3"/>
        <v>32</v>
      </c>
      <c r="J18" s="32">
        <f t="shared" si="4"/>
        <v>32</v>
      </c>
      <c r="K18" s="33">
        <f t="shared" si="5"/>
        <v>0</v>
      </c>
      <c r="L18" s="34">
        <f t="shared" si="6"/>
        <v>192000</v>
      </c>
      <c r="M18" s="34">
        <f t="shared" si="7"/>
        <v>490000</v>
      </c>
      <c r="N18" s="34">
        <v>2100</v>
      </c>
      <c r="O18" s="34">
        <v>34</v>
      </c>
      <c r="P18" s="34">
        <v>10000</v>
      </c>
    </row>
    <row r="19" spans="1:16" s="38" customFormat="1" x14ac:dyDescent="0.3">
      <c r="A19" s="36" t="s">
        <v>31</v>
      </c>
      <c r="B19" s="61">
        <v>8101</v>
      </c>
      <c r="C19" s="61">
        <v>8280</v>
      </c>
      <c r="D19" s="30">
        <f t="shared" si="0"/>
        <v>179</v>
      </c>
      <c r="E19" s="31">
        <f t="shared" si="1"/>
        <v>270000</v>
      </c>
      <c r="F19" s="31">
        <f t="shared" si="2"/>
        <v>27000</v>
      </c>
      <c r="G19" s="69">
        <v>7558</v>
      </c>
      <c r="H19" s="69">
        <v>7605</v>
      </c>
      <c r="I19" s="56">
        <f t="shared" si="3"/>
        <v>47</v>
      </c>
      <c r="J19" s="32">
        <f t="shared" si="4"/>
        <v>32</v>
      </c>
      <c r="K19" s="33">
        <f t="shared" si="5"/>
        <v>15</v>
      </c>
      <c r="L19" s="34">
        <f t="shared" si="6"/>
        <v>387000</v>
      </c>
      <c r="M19" s="34">
        <f t="shared" si="7"/>
        <v>684000</v>
      </c>
      <c r="N19" s="34">
        <v>2100</v>
      </c>
      <c r="O19" s="37">
        <v>16</v>
      </c>
      <c r="P19" s="34">
        <v>35000</v>
      </c>
    </row>
    <row r="20" spans="1:16" x14ac:dyDescent="0.3">
      <c r="A20" s="29" t="s">
        <v>32</v>
      </c>
      <c r="B20" s="60">
        <v>26595</v>
      </c>
      <c r="C20" s="60">
        <v>26766</v>
      </c>
      <c r="D20" s="30">
        <f t="shared" si="0"/>
        <v>171</v>
      </c>
      <c r="E20" s="31">
        <f t="shared" si="1"/>
        <v>257000</v>
      </c>
      <c r="F20" s="31">
        <f t="shared" si="2"/>
        <v>26000</v>
      </c>
      <c r="G20" s="68">
        <v>1820</v>
      </c>
      <c r="H20" s="68">
        <v>1849</v>
      </c>
      <c r="I20" s="56">
        <f t="shared" si="3"/>
        <v>29</v>
      </c>
      <c r="J20" s="32">
        <f t="shared" si="4"/>
        <v>29</v>
      </c>
      <c r="K20" s="33">
        <f t="shared" si="5"/>
        <v>0</v>
      </c>
      <c r="L20" s="34">
        <f t="shared" si="6"/>
        <v>174000</v>
      </c>
      <c r="M20" s="34">
        <f t="shared" si="7"/>
        <v>457000</v>
      </c>
      <c r="N20" s="34">
        <v>2100</v>
      </c>
      <c r="O20" s="34">
        <v>67</v>
      </c>
      <c r="P20" s="34">
        <v>60000</v>
      </c>
    </row>
    <row r="21" spans="1:16" s="40" customFormat="1" x14ac:dyDescent="0.3">
      <c r="A21" s="29" t="s">
        <v>33</v>
      </c>
      <c r="B21" s="62">
        <v>27466</v>
      </c>
      <c r="C21" s="62">
        <v>27603</v>
      </c>
      <c r="D21" s="30">
        <f t="shared" si="0"/>
        <v>137</v>
      </c>
      <c r="E21" s="31">
        <f t="shared" si="1"/>
        <v>205000</v>
      </c>
      <c r="F21" s="31">
        <f t="shared" si="2"/>
        <v>21000</v>
      </c>
      <c r="G21" s="70">
        <v>6444</v>
      </c>
      <c r="H21" s="70">
        <v>6455</v>
      </c>
      <c r="I21" s="56">
        <f t="shared" si="3"/>
        <v>11</v>
      </c>
      <c r="J21" s="32">
        <f t="shared" si="4"/>
        <v>11</v>
      </c>
      <c r="K21" s="33">
        <f t="shared" si="5"/>
        <v>0</v>
      </c>
      <c r="L21" s="34">
        <f t="shared" si="6"/>
        <v>66000</v>
      </c>
      <c r="M21" s="34">
        <f t="shared" si="7"/>
        <v>292000</v>
      </c>
      <c r="N21" s="34">
        <v>2100</v>
      </c>
      <c r="O21" s="39">
        <v>33</v>
      </c>
      <c r="P21" s="39">
        <v>30000</v>
      </c>
    </row>
    <row r="22" spans="1:16" s="42" customFormat="1" x14ac:dyDescent="0.3">
      <c r="A22" s="36" t="s">
        <v>34</v>
      </c>
      <c r="B22" s="63">
        <v>28092</v>
      </c>
      <c r="C22" s="63">
        <v>28149</v>
      </c>
      <c r="D22" s="30">
        <f t="shared" si="0"/>
        <v>57</v>
      </c>
      <c r="E22" s="31">
        <f t="shared" si="1"/>
        <v>85000</v>
      </c>
      <c r="F22" s="31">
        <f t="shared" si="2"/>
        <v>9000</v>
      </c>
      <c r="G22" s="71">
        <v>1307</v>
      </c>
      <c r="H22" s="71">
        <v>1315</v>
      </c>
      <c r="I22" s="56">
        <f t="shared" si="3"/>
        <v>8</v>
      </c>
      <c r="J22" s="32">
        <f t="shared" si="4"/>
        <v>8</v>
      </c>
      <c r="K22" s="33">
        <f t="shared" si="5"/>
        <v>0</v>
      </c>
      <c r="L22" s="34">
        <f t="shared" si="6"/>
        <v>48000</v>
      </c>
      <c r="M22" s="34">
        <f t="shared" si="7"/>
        <v>142000</v>
      </c>
      <c r="N22" s="34">
        <v>2100</v>
      </c>
      <c r="O22" s="41">
        <v>11</v>
      </c>
      <c r="P22" s="41">
        <v>15000</v>
      </c>
    </row>
    <row r="23" spans="1:16" s="44" customFormat="1" x14ac:dyDescent="0.3">
      <c r="A23" s="43" t="s">
        <v>35</v>
      </c>
      <c r="B23" s="64">
        <v>29531</v>
      </c>
      <c r="C23" s="64">
        <v>29718</v>
      </c>
      <c r="D23" s="30">
        <f t="shared" si="0"/>
        <v>187</v>
      </c>
      <c r="E23" s="31">
        <f t="shared" si="1"/>
        <v>282000</v>
      </c>
      <c r="F23" s="31">
        <f t="shared" si="2"/>
        <v>28000</v>
      </c>
      <c r="G23" s="72">
        <v>780</v>
      </c>
      <c r="H23" s="72">
        <v>804</v>
      </c>
      <c r="I23" s="56">
        <f t="shared" si="3"/>
        <v>24</v>
      </c>
      <c r="J23" s="32">
        <f t="shared" si="4"/>
        <v>24</v>
      </c>
      <c r="K23" s="33">
        <f t="shared" si="5"/>
        <v>0</v>
      </c>
      <c r="L23" s="34">
        <f t="shared" si="6"/>
        <v>144000</v>
      </c>
      <c r="M23" s="34">
        <f t="shared" si="7"/>
        <v>454000</v>
      </c>
      <c r="N23" s="34">
        <v>2100</v>
      </c>
      <c r="O23" s="39">
        <v>11</v>
      </c>
      <c r="P23" s="39">
        <v>30000</v>
      </c>
    </row>
    <row r="24" spans="1:16" s="40" customFormat="1" x14ac:dyDescent="0.3">
      <c r="A24" s="29" t="s">
        <v>36</v>
      </c>
      <c r="B24" s="62">
        <v>32177</v>
      </c>
      <c r="C24" s="62">
        <v>32316</v>
      </c>
      <c r="D24" s="30">
        <f t="shared" si="0"/>
        <v>139</v>
      </c>
      <c r="E24" s="31">
        <f t="shared" si="1"/>
        <v>208000</v>
      </c>
      <c r="F24" s="31">
        <f t="shared" si="2"/>
        <v>21000</v>
      </c>
      <c r="G24" s="70">
        <v>1737</v>
      </c>
      <c r="H24" s="70">
        <v>1750</v>
      </c>
      <c r="I24" s="56">
        <f t="shared" si="3"/>
        <v>13</v>
      </c>
      <c r="J24" s="32">
        <f t="shared" si="4"/>
        <v>13</v>
      </c>
      <c r="K24" s="33">
        <f t="shared" si="5"/>
        <v>0</v>
      </c>
      <c r="L24" s="34">
        <f t="shared" si="6"/>
        <v>78000</v>
      </c>
      <c r="M24" s="34">
        <f t="shared" si="7"/>
        <v>307000</v>
      </c>
      <c r="N24" s="34">
        <v>2100</v>
      </c>
      <c r="O24" s="39">
        <v>28</v>
      </c>
      <c r="P24" s="39">
        <v>20000</v>
      </c>
    </row>
    <row r="25" spans="1:16" s="42" customFormat="1" x14ac:dyDescent="0.3">
      <c r="A25" s="36" t="s">
        <v>37</v>
      </c>
      <c r="B25" s="63">
        <v>30083</v>
      </c>
      <c r="C25" s="63">
        <v>30280</v>
      </c>
      <c r="D25" s="30">
        <f t="shared" si="0"/>
        <v>197</v>
      </c>
      <c r="E25" s="31">
        <f t="shared" si="1"/>
        <v>297000</v>
      </c>
      <c r="F25" s="31">
        <f t="shared" si="2"/>
        <v>30000</v>
      </c>
      <c r="G25" s="71">
        <v>1145</v>
      </c>
      <c r="H25" s="71">
        <v>1175</v>
      </c>
      <c r="I25" s="56">
        <f t="shared" si="3"/>
        <v>30</v>
      </c>
      <c r="J25" s="32">
        <f t="shared" si="4"/>
        <v>30</v>
      </c>
      <c r="K25" s="33">
        <f t="shared" si="5"/>
        <v>0</v>
      </c>
      <c r="L25" s="34">
        <f t="shared" si="6"/>
        <v>180000</v>
      </c>
      <c r="M25" s="34">
        <f t="shared" si="7"/>
        <v>507000</v>
      </c>
      <c r="N25" s="34">
        <v>2100</v>
      </c>
      <c r="O25" s="41">
        <v>3</v>
      </c>
      <c r="P25" s="41">
        <v>25000</v>
      </c>
    </row>
    <row r="26" spans="1:16" s="44" customFormat="1" x14ac:dyDescent="0.3">
      <c r="A26" s="43" t="s">
        <v>38</v>
      </c>
      <c r="B26" s="64">
        <v>29899</v>
      </c>
      <c r="C26" s="64">
        <v>30098</v>
      </c>
      <c r="D26" s="30">
        <f t="shared" si="0"/>
        <v>199</v>
      </c>
      <c r="E26" s="31">
        <f t="shared" si="1"/>
        <v>300000</v>
      </c>
      <c r="F26" s="31">
        <f t="shared" si="2"/>
        <v>30000</v>
      </c>
      <c r="G26" s="72">
        <v>4487</v>
      </c>
      <c r="H26" s="72">
        <v>4517</v>
      </c>
      <c r="I26" s="56">
        <f t="shared" si="3"/>
        <v>30</v>
      </c>
      <c r="J26" s="32">
        <f t="shared" si="4"/>
        <v>30</v>
      </c>
      <c r="K26" s="33">
        <f t="shared" si="5"/>
        <v>0</v>
      </c>
      <c r="L26" s="34">
        <f t="shared" si="6"/>
        <v>180000</v>
      </c>
      <c r="M26" s="34">
        <f t="shared" si="7"/>
        <v>510000</v>
      </c>
      <c r="N26" s="34">
        <v>2100</v>
      </c>
      <c r="O26" s="39">
        <v>44</v>
      </c>
      <c r="P26" s="39">
        <v>25000</v>
      </c>
    </row>
    <row r="27" spans="1:16" x14ac:dyDescent="0.3">
      <c r="A27" s="29" t="s">
        <v>39</v>
      </c>
      <c r="B27" s="60">
        <v>27605</v>
      </c>
      <c r="C27" s="60">
        <v>27730</v>
      </c>
      <c r="D27" s="30">
        <f t="shared" si="0"/>
        <v>125</v>
      </c>
      <c r="E27" s="31">
        <f t="shared" si="1"/>
        <v>187000</v>
      </c>
      <c r="F27" s="31">
        <f t="shared" si="2"/>
        <v>19000</v>
      </c>
      <c r="G27" s="68">
        <v>6488</v>
      </c>
      <c r="H27" s="68">
        <v>6517</v>
      </c>
      <c r="I27" s="56">
        <f t="shared" si="3"/>
        <v>29</v>
      </c>
      <c r="J27" s="32">
        <f t="shared" si="4"/>
        <v>29</v>
      </c>
      <c r="K27" s="33">
        <f t="shared" si="5"/>
        <v>0</v>
      </c>
      <c r="L27" s="34">
        <f t="shared" si="6"/>
        <v>174000</v>
      </c>
      <c r="M27" s="34">
        <f t="shared" si="7"/>
        <v>380000</v>
      </c>
      <c r="N27" s="34">
        <v>2100</v>
      </c>
      <c r="O27" s="34">
        <v>9</v>
      </c>
      <c r="P27" s="34">
        <v>20000</v>
      </c>
    </row>
    <row r="28" spans="1:16" x14ac:dyDescent="0.3">
      <c r="A28" s="29" t="s">
        <v>40</v>
      </c>
      <c r="B28" s="60">
        <v>29696</v>
      </c>
      <c r="C28" s="60">
        <v>29823</v>
      </c>
      <c r="D28" s="30">
        <f t="shared" si="0"/>
        <v>127</v>
      </c>
      <c r="E28" s="31">
        <f t="shared" si="1"/>
        <v>190000</v>
      </c>
      <c r="F28" s="31">
        <f t="shared" si="2"/>
        <v>19000</v>
      </c>
      <c r="G28" s="68">
        <v>6650</v>
      </c>
      <c r="H28" s="68">
        <v>6677</v>
      </c>
      <c r="I28" s="56">
        <f t="shared" si="3"/>
        <v>27</v>
      </c>
      <c r="J28" s="32">
        <f t="shared" si="4"/>
        <v>27</v>
      </c>
      <c r="K28" s="33">
        <f t="shared" si="5"/>
        <v>0</v>
      </c>
      <c r="L28" s="34">
        <f t="shared" si="6"/>
        <v>162000</v>
      </c>
      <c r="M28" s="34">
        <f t="shared" si="7"/>
        <v>371000</v>
      </c>
      <c r="N28" s="34">
        <v>2100</v>
      </c>
      <c r="O28" s="34">
        <v>32</v>
      </c>
      <c r="P28" s="34">
        <v>65000</v>
      </c>
    </row>
    <row r="29" spans="1:16" x14ac:dyDescent="0.3">
      <c r="A29" s="29" t="s">
        <v>41</v>
      </c>
      <c r="B29" s="60">
        <v>23507</v>
      </c>
      <c r="C29" s="60">
        <v>23678</v>
      </c>
      <c r="D29" s="30">
        <f t="shared" si="0"/>
        <v>171</v>
      </c>
      <c r="E29" s="31">
        <f t="shared" si="1"/>
        <v>257000</v>
      </c>
      <c r="F29" s="31">
        <f t="shared" si="2"/>
        <v>26000</v>
      </c>
      <c r="G29" s="68">
        <v>6825</v>
      </c>
      <c r="H29" s="68">
        <v>6878</v>
      </c>
      <c r="I29" s="56">
        <f t="shared" si="3"/>
        <v>53</v>
      </c>
      <c r="J29" s="32">
        <f t="shared" si="4"/>
        <v>32</v>
      </c>
      <c r="K29" s="33">
        <f t="shared" si="5"/>
        <v>21</v>
      </c>
      <c r="L29" s="34">
        <f t="shared" si="6"/>
        <v>465000</v>
      </c>
      <c r="M29" s="34">
        <f t="shared" si="7"/>
        <v>748000</v>
      </c>
      <c r="N29" s="34">
        <v>2100</v>
      </c>
      <c r="O29" s="34">
        <v>4</v>
      </c>
      <c r="P29" s="34"/>
    </row>
    <row r="30" spans="1:16" s="45" customFormat="1" x14ac:dyDescent="0.3">
      <c r="A30" s="43" t="s">
        <v>42</v>
      </c>
      <c r="B30" s="65">
        <v>27347</v>
      </c>
      <c r="C30" s="65">
        <v>27600</v>
      </c>
      <c r="D30" s="30">
        <f t="shared" si="0"/>
        <v>253</v>
      </c>
      <c r="E30" s="31">
        <f t="shared" si="1"/>
        <v>396000</v>
      </c>
      <c r="F30" s="31">
        <f t="shared" si="2"/>
        <v>40000</v>
      </c>
      <c r="G30" s="73">
        <v>1132</v>
      </c>
      <c r="H30" s="73">
        <v>1160</v>
      </c>
      <c r="I30" s="56">
        <f t="shared" si="3"/>
        <v>28</v>
      </c>
      <c r="J30" s="32">
        <f t="shared" si="4"/>
        <v>28</v>
      </c>
      <c r="K30" s="33">
        <f t="shared" si="5"/>
        <v>0</v>
      </c>
      <c r="L30" s="34">
        <f t="shared" si="6"/>
        <v>168000</v>
      </c>
      <c r="M30" s="34">
        <f t="shared" si="7"/>
        <v>604000</v>
      </c>
      <c r="N30" s="34">
        <v>2100</v>
      </c>
      <c r="O30" s="34">
        <v>36</v>
      </c>
      <c r="P30" s="34">
        <v>55000</v>
      </c>
    </row>
    <row r="31" spans="1:16" s="40" customFormat="1" x14ac:dyDescent="0.3">
      <c r="A31" s="29" t="s">
        <v>43</v>
      </c>
      <c r="B31" s="62">
        <v>32586</v>
      </c>
      <c r="C31" s="62">
        <v>32770</v>
      </c>
      <c r="D31" s="30">
        <f t="shared" si="0"/>
        <v>184</v>
      </c>
      <c r="E31" s="31">
        <f t="shared" si="1"/>
        <v>277000</v>
      </c>
      <c r="F31" s="31">
        <f t="shared" si="2"/>
        <v>28000</v>
      </c>
      <c r="G31" s="70">
        <v>764</v>
      </c>
      <c r="H31" s="70">
        <v>788</v>
      </c>
      <c r="I31" s="56">
        <f t="shared" si="3"/>
        <v>24</v>
      </c>
      <c r="J31" s="32">
        <f t="shared" si="4"/>
        <v>24</v>
      </c>
      <c r="K31" s="33">
        <f t="shared" si="5"/>
        <v>0</v>
      </c>
      <c r="L31" s="34">
        <f t="shared" si="6"/>
        <v>144000</v>
      </c>
      <c r="M31" s="34">
        <f t="shared" si="7"/>
        <v>449000</v>
      </c>
      <c r="N31" s="34">
        <v>2100</v>
      </c>
      <c r="O31" s="39">
        <v>28</v>
      </c>
      <c r="P31" s="39">
        <v>35000</v>
      </c>
    </row>
    <row r="32" spans="1:16" s="40" customFormat="1" x14ac:dyDescent="0.3">
      <c r="A32" s="29" t="s">
        <v>44</v>
      </c>
      <c r="B32" s="62">
        <v>28289</v>
      </c>
      <c r="C32" s="62">
        <v>28471</v>
      </c>
      <c r="D32" s="30">
        <f t="shared" si="0"/>
        <v>182</v>
      </c>
      <c r="E32" s="31">
        <f t="shared" si="1"/>
        <v>274000</v>
      </c>
      <c r="F32" s="31">
        <f t="shared" si="2"/>
        <v>27000</v>
      </c>
      <c r="G32" s="70">
        <v>231</v>
      </c>
      <c r="H32" s="70">
        <v>253</v>
      </c>
      <c r="I32" s="56">
        <f t="shared" si="3"/>
        <v>22</v>
      </c>
      <c r="J32" s="32">
        <f t="shared" si="4"/>
        <v>22</v>
      </c>
      <c r="K32" s="33">
        <f t="shared" si="5"/>
        <v>0</v>
      </c>
      <c r="L32" s="34">
        <f t="shared" si="6"/>
        <v>132000</v>
      </c>
      <c r="M32" s="34">
        <f t="shared" si="7"/>
        <v>433000</v>
      </c>
      <c r="N32" s="34">
        <v>2100</v>
      </c>
      <c r="O32" s="39">
        <v>17</v>
      </c>
      <c r="P32" s="39">
        <v>20000</v>
      </c>
    </row>
    <row r="33" spans="1:16" x14ac:dyDescent="0.3">
      <c r="A33" s="29" t="s">
        <v>45</v>
      </c>
      <c r="B33" s="60">
        <v>30506</v>
      </c>
      <c r="C33" s="60">
        <v>30709</v>
      </c>
      <c r="D33" s="30">
        <f t="shared" si="0"/>
        <v>203</v>
      </c>
      <c r="E33" s="31">
        <f t="shared" si="1"/>
        <v>307000</v>
      </c>
      <c r="F33" s="31">
        <f t="shared" si="2"/>
        <v>31000</v>
      </c>
      <c r="G33" s="68">
        <v>3497</v>
      </c>
      <c r="H33" s="68">
        <v>3529</v>
      </c>
      <c r="I33" s="56">
        <f t="shared" si="3"/>
        <v>32</v>
      </c>
      <c r="J33" s="32">
        <f t="shared" si="4"/>
        <v>32</v>
      </c>
      <c r="K33" s="33">
        <f t="shared" si="5"/>
        <v>0</v>
      </c>
      <c r="L33" s="34">
        <f t="shared" si="6"/>
        <v>192000</v>
      </c>
      <c r="M33" s="34">
        <f t="shared" si="7"/>
        <v>530000</v>
      </c>
      <c r="N33" s="34">
        <v>2100</v>
      </c>
      <c r="O33" s="34">
        <v>41</v>
      </c>
      <c r="P33" s="34"/>
    </row>
    <row r="34" spans="1:16" s="42" customFormat="1" x14ac:dyDescent="0.3">
      <c r="A34" s="36" t="s">
        <v>46</v>
      </c>
      <c r="B34" s="63">
        <v>25783</v>
      </c>
      <c r="C34" s="63">
        <v>26020</v>
      </c>
      <c r="D34" s="30">
        <f t="shared" si="0"/>
        <v>237</v>
      </c>
      <c r="E34" s="31">
        <f t="shared" si="1"/>
        <v>368000</v>
      </c>
      <c r="F34" s="31">
        <f t="shared" si="2"/>
        <v>37000</v>
      </c>
      <c r="G34" s="71">
        <v>6246</v>
      </c>
      <c r="H34" s="71">
        <v>6314</v>
      </c>
      <c r="I34" s="56">
        <f t="shared" si="3"/>
        <v>68</v>
      </c>
      <c r="J34" s="32">
        <f t="shared" si="4"/>
        <v>32</v>
      </c>
      <c r="K34" s="33">
        <f>41-15</f>
        <v>26</v>
      </c>
      <c r="L34" s="34">
        <f t="shared" si="6"/>
        <v>530000</v>
      </c>
      <c r="M34" s="34">
        <f t="shared" si="7"/>
        <v>935000</v>
      </c>
      <c r="N34" s="34">
        <v>2100</v>
      </c>
      <c r="O34" s="41">
        <v>0</v>
      </c>
      <c r="P34" s="39">
        <v>45000</v>
      </c>
    </row>
    <row r="35" spans="1:16" s="45" customFormat="1" x14ac:dyDescent="0.3">
      <c r="A35" s="43" t="s">
        <v>47</v>
      </c>
      <c r="B35" s="65">
        <v>8284</v>
      </c>
      <c r="C35" s="65">
        <v>8464</v>
      </c>
      <c r="D35" s="30">
        <f t="shared" si="0"/>
        <v>180</v>
      </c>
      <c r="E35" s="31">
        <f t="shared" si="1"/>
        <v>271000</v>
      </c>
      <c r="F35" s="31">
        <f t="shared" si="2"/>
        <v>27000</v>
      </c>
      <c r="G35" s="73">
        <v>1425</v>
      </c>
      <c r="H35" s="73">
        <v>1460</v>
      </c>
      <c r="I35" s="56">
        <f t="shared" si="3"/>
        <v>35</v>
      </c>
      <c r="J35" s="32">
        <f t="shared" si="4"/>
        <v>32</v>
      </c>
      <c r="K35" s="33">
        <f t="shared" si="5"/>
        <v>3</v>
      </c>
      <c r="L35" s="34">
        <f t="shared" si="6"/>
        <v>231000</v>
      </c>
      <c r="M35" s="34">
        <f t="shared" si="7"/>
        <v>529000</v>
      </c>
      <c r="N35" s="34">
        <v>2100</v>
      </c>
      <c r="O35" s="34">
        <v>59</v>
      </c>
      <c r="P35" s="34"/>
    </row>
    <row r="36" spans="1:16" x14ac:dyDescent="0.3">
      <c r="A36" s="29" t="s">
        <v>48</v>
      </c>
      <c r="B36" s="60">
        <v>31171</v>
      </c>
      <c r="C36" s="60">
        <v>31351</v>
      </c>
      <c r="D36" s="30">
        <f t="shared" si="0"/>
        <v>180</v>
      </c>
      <c r="E36" s="31">
        <f t="shared" si="1"/>
        <v>271000</v>
      </c>
      <c r="F36" s="31">
        <f t="shared" si="2"/>
        <v>27000</v>
      </c>
      <c r="G36" s="68">
        <v>7327</v>
      </c>
      <c r="H36" s="68">
        <v>7371</v>
      </c>
      <c r="I36" s="56">
        <f t="shared" si="3"/>
        <v>44</v>
      </c>
      <c r="J36" s="32">
        <f t="shared" si="4"/>
        <v>32</v>
      </c>
      <c r="K36" s="33">
        <f t="shared" si="5"/>
        <v>12</v>
      </c>
      <c r="L36" s="34">
        <f t="shared" si="6"/>
        <v>348000</v>
      </c>
      <c r="M36" s="34">
        <f t="shared" si="7"/>
        <v>646000</v>
      </c>
      <c r="N36" s="34">
        <v>2100</v>
      </c>
      <c r="O36" s="34">
        <v>4</v>
      </c>
      <c r="P36" s="34">
        <v>65000</v>
      </c>
    </row>
    <row r="37" spans="1:16" x14ac:dyDescent="0.3">
      <c r="A37" s="29" t="s">
        <v>49</v>
      </c>
      <c r="B37" s="60">
        <v>32476</v>
      </c>
      <c r="C37" s="60">
        <v>32658</v>
      </c>
      <c r="D37" s="30">
        <f t="shared" si="0"/>
        <v>182</v>
      </c>
      <c r="E37" s="31">
        <f t="shared" si="1"/>
        <v>274000</v>
      </c>
      <c r="F37" s="31">
        <f t="shared" si="2"/>
        <v>27000</v>
      </c>
      <c r="G37" s="68">
        <v>1527</v>
      </c>
      <c r="H37" s="68">
        <v>1555</v>
      </c>
      <c r="I37" s="56">
        <f t="shared" si="3"/>
        <v>28</v>
      </c>
      <c r="J37" s="32">
        <f t="shared" si="4"/>
        <v>28</v>
      </c>
      <c r="K37" s="33">
        <f t="shared" si="5"/>
        <v>0</v>
      </c>
      <c r="L37" s="34">
        <f t="shared" si="6"/>
        <v>168000</v>
      </c>
      <c r="M37" s="34">
        <f t="shared" si="7"/>
        <v>469000</v>
      </c>
      <c r="N37" s="34">
        <v>2100</v>
      </c>
      <c r="O37" s="34">
        <v>53</v>
      </c>
      <c r="P37" s="34">
        <v>30000</v>
      </c>
    </row>
    <row r="38" spans="1:16" s="44" customFormat="1" x14ac:dyDescent="0.3">
      <c r="A38" s="43" t="s">
        <v>50</v>
      </c>
      <c r="B38" s="64">
        <v>7275</v>
      </c>
      <c r="C38" s="64">
        <v>7423</v>
      </c>
      <c r="D38" s="30">
        <f t="shared" si="0"/>
        <v>148</v>
      </c>
      <c r="E38" s="31">
        <f t="shared" si="1"/>
        <v>222000</v>
      </c>
      <c r="F38" s="31">
        <f t="shared" si="2"/>
        <v>22000</v>
      </c>
      <c r="G38" s="72">
        <v>4091</v>
      </c>
      <c r="H38" s="72">
        <v>4121</v>
      </c>
      <c r="I38" s="56">
        <f t="shared" si="3"/>
        <v>30</v>
      </c>
      <c r="J38" s="32">
        <f t="shared" si="4"/>
        <v>30</v>
      </c>
      <c r="K38" s="33">
        <f t="shared" si="5"/>
        <v>0</v>
      </c>
      <c r="L38" s="34">
        <f t="shared" si="6"/>
        <v>180000</v>
      </c>
      <c r="M38" s="34">
        <f t="shared" si="7"/>
        <v>424000</v>
      </c>
      <c r="N38" s="34">
        <v>2100</v>
      </c>
      <c r="O38" s="39">
        <v>11</v>
      </c>
      <c r="P38" s="39">
        <v>25000</v>
      </c>
    </row>
    <row r="39" spans="1:16" x14ac:dyDescent="0.3">
      <c r="A39" s="29" t="s">
        <v>51</v>
      </c>
      <c r="B39" s="60">
        <v>750</v>
      </c>
      <c r="C39" s="60">
        <v>943</v>
      </c>
      <c r="D39" s="30">
        <f t="shared" si="0"/>
        <v>193</v>
      </c>
      <c r="E39" s="31">
        <f t="shared" si="1"/>
        <v>291000</v>
      </c>
      <c r="F39" s="31">
        <f t="shared" si="2"/>
        <v>29000</v>
      </c>
      <c r="G39" s="68">
        <v>4588</v>
      </c>
      <c r="H39" s="68">
        <v>4614</v>
      </c>
      <c r="I39" s="56">
        <f t="shared" si="3"/>
        <v>26</v>
      </c>
      <c r="J39" s="32">
        <f t="shared" si="4"/>
        <v>26</v>
      </c>
      <c r="K39" s="33">
        <f t="shared" si="5"/>
        <v>0</v>
      </c>
      <c r="L39" s="34">
        <f t="shared" si="6"/>
        <v>156000</v>
      </c>
      <c r="M39" s="34">
        <f t="shared" si="7"/>
        <v>476000</v>
      </c>
      <c r="N39" s="34">
        <v>2100</v>
      </c>
      <c r="O39" s="34">
        <v>27</v>
      </c>
      <c r="P39" s="34"/>
    </row>
    <row r="40" spans="1:16" s="45" customFormat="1" x14ac:dyDescent="0.3">
      <c r="A40" s="43" t="s">
        <v>52</v>
      </c>
      <c r="B40" s="65">
        <v>30416</v>
      </c>
      <c r="C40" s="65">
        <v>30557</v>
      </c>
      <c r="D40" s="30">
        <f t="shared" si="0"/>
        <v>141</v>
      </c>
      <c r="E40" s="31">
        <f t="shared" si="1"/>
        <v>211000</v>
      </c>
      <c r="F40" s="31">
        <f t="shared" si="2"/>
        <v>21000</v>
      </c>
      <c r="G40" s="73">
        <v>5398</v>
      </c>
      <c r="H40" s="73">
        <v>5426</v>
      </c>
      <c r="I40" s="56">
        <f t="shared" si="3"/>
        <v>28</v>
      </c>
      <c r="J40" s="32">
        <f t="shared" si="4"/>
        <v>28</v>
      </c>
      <c r="K40" s="33">
        <f t="shared" si="5"/>
        <v>0</v>
      </c>
      <c r="L40" s="34">
        <f t="shared" si="6"/>
        <v>168000</v>
      </c>
      <c r="M40" s="34">
        <f t="shared" si="7"/>
        <v>400000</v>
      </c>
      <c r="N40" s="34">
        <v>2100</v>
      </c>
      <c r="O40" s="34">
        <v>8</v>
      </c>
      <c r="P40" s="34">
        <v>30000</v>
      </c>
    </row>
    <row r="41" spans="1:16" x14ac:dyDescent="0.3">
      <c r="A41" s="29" t="s">
        <v>53</v>
      </c>
      <c r="B41" s="60">
        <v>29624</v>
      </c>
      <c r="C41" s="60">
        <v>29818</v>
      </c>
      <c r="D41" s="30">
        <f t="shared" si="0"/>
        <v>194</v>
      </c>
      <c r="E41" s="31">
        <f t="shared" si="1"/>
        <v>293000</v>
      </c>
      <c r="F41" s="31">
        <f t="shared" si="2"/>
        <v>29000</v>
      </c>
      <c r="G41" s="68">
        <v>1629</v>
      </c>
      <c r="H41" s="68">
        <v>1666</v>
      </c>
      <c r="I41" s="56">
        <f t="shared" si="3"/>
        <v>37</v>
      </c>
      <c r="J41" s="32">
        <f t="shared" si="4"/>
        <v>32</v>
      </c>
      <c r="K41" s="33">
        <f t="shared" si="5"/>
        <v>5</v>
      </c>
      <c r="L41" s="34">
        <f t="shared" si="6"/>
        <v>257000</v>
      </c>
      <c r="M41" s="34">
        <f t="shared" si="7"/>
        <v>579000</v>
      </c>
      <c r="N41" s="34">
        <v>2100</v>
      </c>
      <c r="O41" s="34">
        <v>8</v>
      </c>
      <c r="P41" s="34">
        <v>35000</v>
      </c>
    </row>
    <row r="42" spans="1:16" x14ac:dyDescent="0.3">
      <c r="A42" s="29" t="s">
        <v>54</v>
      </c>
      <c r="B42" s="60">
        <v>28997</v>
      </c>
      <c r="C42" s="60">
        <v>29104</v>
      </c>
      <c r="D42" s="30">
        <f t="shared" si="0"/>
        <v>107</v>
      </c>
      <c r="E42" s="31">
        <f t="shared" si="1"/>
        <v>159000</v>
      </c>
      <c r="F42" s="31">
        <f t="shared" si="2"/>
        <v>16000</v>
      </c>
      <c r="G42" s="68">
        <v>851</v>
      </c>
      <c r="H42" s="68">
        <v>878</v>
      </c>
      <c r="I42" s="56">
        <f t="shared" si="3"/>
        <v>27</v>
      </c>
      <c r="J42" s="32">
        <f t="shared" si="4"/>
        <v>27</v>
      </c>
      <c r="K42" s="33">
        <f t="shared" si="5"/>
        <v>0</v>
      </c>
      <c r="L42" s="34">
        <f t="shared" si="6"/>
        <v>162000</v>
      </c>
      <c r="M42" s="34">
        <f t="shared" si="7"/>
        <v>337000</v>
      </c>
      <c r="N42" s="34">
        <v>2100</v>
      </c>
      <c r="O42" s="34">
        <v>29</v>
      </c>
      <c r="P42" s="34"/>
    </row>
    <row r="43" spans="1:16" x14ac:dyDescent="0.3">
      <c r="A43" s="29" t="s">
        <v>55</v>
      </c>
      <c r="B43" s="60">
        <v>34517</v>
      </c>
      <c r="C43" s="60">
        <v>34728</v>
      </c>
      <c r="D43" s="30">
        <f t="shared" si="0"/>
        <v>211</v>
      </c>
      <c r="E43" s="31">
        <f t="shared" si="1"/>
        <v>321000</v>
      </c>
      <c r="F43" s="31">
        <f t="shared" si="2"/>
        <v>32000</v>
      </c>
      <c r="G43" s="68">
        <v>1981</v>
      </c>
      <c r="H43" s="68">
        <v>2012</v>
      </c>
      <c r="I43" s="56">
        <f t="shared" si="3"/>
        <v>31</v>
      </c>
      <c r="J43" s="32">
        <f t="shared" si="4"/>
        <v>31</v>
      </c>
      <c r="K43" s="33">
        <f t="shared" si="5"/>
        <v>0</v>
      </c>
      <c r="L43" s="34">
        <f t="shared" si="6"/>
        <v>186000</v>
      </c>
      <c r="M43" s="34">
        <f t="shared" si="7"/>
        <v>539000</v>
      </c>
      <c r="N43" s="34">
        <v>2100</v>
      </c>
      <c r="O43" s="34">
        <v>22</v>
      </c>
      <c r="P43" s="34"/>
    </row>
    <row r="44" spans="1:16" x14ac:dyDescent="0.3">
      <c r="A44" s="29" t="s">
        <v>56</v>
      </c>
      <c r="B44" s="60">
        <v>29922</v>
      </c>
      <c r="C44" s="60">
        <v>30069</v>
      </c>
      <c r="D44" s="30">
        <f t="shared" si="0"/>
        <v>147</v>
      </c>
      <c r="E44" s="31">
        <f t="shared" si="1"/>
        <v>220000</v>
      </c>
      <c r="F44" s="31">
        <f t="shared" si="2"/>
        <v>22000</v>
      </c>
      <c r="G44" s="68">
        <v>1456</v>
      </c>
      <c r="H44" s="68">
        <v>1473</v>
      </c>
      <c r="I44" s="56">
        <f t="shared" si="3"/>
        <v>17</v>
      </c>
      <c r="J44" s="32">
        <f t="shared" si="4"/>
        <v>17</v>
      </c>
      <c r="K44" s="33">
        <f t="shared" si="5"/>
        <v>0</v>
      </c>
      <c r="L44" s="34">
        <f t="shared" si="6"/>
        <v>102000</v>
      </c>
      <c r="M44" s="34">
        <f t="shared" si="7"/>
        <v>344000</v>
      </c>
      <c r="N44" s="34">
        <v>2100</v>
      </c>
      <c r="O44" s="34">
        <v>15</v>
      </c>
      <c r="P44" s="34"/>
    </row>
    <row r="45" spans="1:16" x14ac:dyDescent="0.3">
      <c r="A45" s="29" t="s">
        <v>57</v>
      </c>
      <c r="B45" s="60">
        <v>30889</v>
      </c>
      <c r="C45" s="60">
        <v>30982</v>
      </c>
      <c r="D45" s="30">
        <f t="shared" si="0"/>
        <v>93</v>
      </c>
      <c r="E45" s="31">
        <f t="shared" si="1"/>
        <v>138000</v>
      </c>
      <c r="F45" s="31">
        <f t="shared" si="2"/>
        <v>14000</v>
      </c>
      <c r="G45" s="68">
        <v>1292</v>
      </c>
      <c r="H45" s="68">
        <v>1305</v>
      </c>
      <c r="I45" s="56">
        <f t="shared" si="3"/>
        <v>13</v>
      </c>
      <c r="J45" s="32">
        <f t="shared" si="4"/>
        <v>13</v>
      </c>
      <c r="K45" s="33">
        <f t="shared" si="5"/>
        <v>0</v>
      </c>
      <c r="L45" s="34">
        <f t="shared" si="6"/>
        <v>78000</v>
      </c>
      <c r="M45" s="34">
        <f t="shared" si="7"/>
        <v>230000</v>
      </c>
      <c r="N45" s="34">
        <v>2100</v>
      </c>
      <c r="O45" s="34">
        <v>8</v>
      </c>
      <c r="P45" s="34">
        <v>10000</v>
      </c>
    </row>
    <row r="46" spans="1:16" s="38" customFormat="1" x14ac:dyDescent="0.3">
      <c r="A46" s="36" t="s">
        <v>58</v>
      </c>
      <c r="B46" s="61">
        <v>32895</v>
      </c>
      <c r="C46" s="61">
        <v>33014</v>
      </c>
      <c r="D46" s="30">
        <f t="shared" si="0"/>
        <v>119</v>
      </c>
      <c r="E46" s="31">
        <f t="shared" si="1"/>
        <v>178000</v>
      </c>
      <c r="F46" s="31">
        <f t="shared" si="2"/>
        <v>18000</v>
      </c>
      <c r="G46" s="69">
        <v>1322</v>
      </c>
      <c r="H46" s="69">
        <v>1343</v>
      </c>
      <c r="I46" s="56">
        <f t="shared" si="3"/>
        <v>21</v>
      </c>
      <c r="J46" s="32">
        <f t="shared" si="4"/>
        <v>21</v>
      </c>
      <c r="K46" s="33">
        <f t="shared" si="5"/>
        <v>0</v>
      </c>
      <c r="L46" s="34">
        <f t="shared" si="6"/>
        <v>126000</v>
      </c>
      <c r="M46" s="34">
        <f t="shared" si="7"/>
        <v>322000</v>
      </c>
      <c r="N46" s="34">
        <v>2100</v>
      </c>
      <c r="O46" s="37">
        <v>12</v>
      </c>
      <c r="P46" s="34">
        <v>10000</v>
      </c>
    </row>
    <row r="47" spans="1:16" x14ac:dyDescent="0.3">
      <c r="A47" s="29" t="s">
        <v>59</v>
      </c>
      <c r="B47" s="60">
        <v>33373</v>
      </c>
      <c r="C47" s="60">
        <v>33514</v>
      </c>
      <c r="D47" s="30">
        <f t="shared" si="0"/>
        <v>141</v>
      </c>
      <c r="E47" s="31">
        <f t="shared" si="1"/>
        <v>211000</v>
      </c>
      <c r="F47" s="31">
        <f t="shared" si="2"/>
        <v>21000</v>
      </c>
      <c r="G47" s="68">
        <v>6161</v>
      </c>
      <c r="H47" s="68">
        <v>6175</v>
      </c>
      <c r="I47" s="56">
        <f t="shared" si="3"/>
        <v>14</v>
      </c>
      <c r="J47" s="32">
        <f t="shared" si="4"/>
        <v>14</v>
      </c>
      <c r="K47" s="33">
        <f t="shared" si="5"/>
        <v>0</v>
      </c>
      <c r="L47" s="34">
        <f t="shared" si="6"/>
        <v>84000</v>
      </c>
      <c r="M47" s="34">
        <f t="shared" si="7"/>
        <v>316000</v>
      </c>
      <c r="N47" s="34">
        <v>2100</v>
      </c>
      <c r="O47" s="34">
        <v>8</v>
      </c>
      <c r="P47" s="34">
        <v>15000</v>
      </c>
    </row>
    <row r="48" spans="1:16" x14ac:dyDescent="0.3">
      <c r="A48" s="29" t="s">
        <v>60</v>
      </c>
      <c r="B48" s="60">
        <v>30072</v>
      </c>
      <c r="C48" s="60">
        <v>30201</v>
      </c>
      <c r="D48" s="30">
        <f t="shared" si="0"/>
        <v>129</v>
      </c>
      <c r="E48" s="31">
        <f t="shared" si="1"/>
        <v>193000</v>
      </c>
      <c r="F48" s="31">
        <f t="shared" si="2"/>
        <v>19000</v>
      </c>
      <c r="G48" s="68">
        <v>3308</v>
      </c>
      <c r="H48" s="68">
        <v>3332</v>
      </c>
      <c r="I48" s="56">
        <f t="shared" si="3"/>
        <v>24</v>
      </c>
      <c r="J48" s="32">
        <f t="shared" si="4"/>
        <v>24</v>
      </c>
      <c r="K48" s="33">
        <f t="shared" si="5"/>
        <v>0</v>
      </c>
      <c r="L48" s="34">
        <f t="shared" si="6"/>
        <v>144000</v>
      </c>
      <c r="M48" s="34">
        <f t="shared" si="7"/>
        <v>356000</v>
      </c>
      <c r="N48" s="34">
        <v>2100</v>
      </c>
      <c r="O48" s="34">
        <v>3</v>
      </c>
      <c r="P48" s="34">
        <v>20000</v>
      </c>
    </row>
    <row r="49" spans="1:16" s="45" customFormat="1" x14ac:dyDescent="0.3">
      <c r="A49" s="43" t="s">
        <v>61</v>
      </c>
      <c r="B49" s="65">
        <v>1020</v>
      </c>
      <c r="C49" s="65">
        <v>1216</v>
      </c>
      <c r="D49" s="30">
        <f t="shared" si="0"/>
        <v>196</v>
      </c>
      <c r="E49" s="31">
        <f t="shared" si="1"/>
        <v>296000</v>
      </c>
      <c r="F49" s="31">
        <f t="shared" si="2"/>
        <v>30000</v>
      </c>
      <c r="G49" s="73">
        <v>209</v>
      </c>
      <c r="H49" s="73">
        <v>252</v>
      </c>
      <c r="I49" s="56">
        <f>H49-G49</f>
        <v>43</v>
      </c>
      <c r="J49" s="32">
        <f>IF(I49&lt;=32,I49,32)</f>
        <v>32</v>
      </c>
      <c r="K49" s="33">
        <f>IF(I49&gt;32,I49-32,0)</f>
        <v>11</v>
      </c>
      <c r="L49" s="34">
        <f t="shared" si="6"/>
        <v>335000</v>
      </c>
      <c r="M49" s="34">
        <f t="shared" si="7"/>
        <v>661000</v>
      </c>
      <c r="N49" s="34">
        <v>2100</v>
      </c>
      <c r="O49" s="34">
        <v>0</v>
      </c>
      <c r="P49" s="34">
        <v>40000</v>
      </c>
    </row>
    <row r="50" spans="1:16" x14ac:dyDescent="0.3">
      <c r="A50" s="29" t="s">
        <v>62</v>
      </c>
      <c r="B50" s="60">
        <v>27958</v>
      </c>
      <c r="C50" s="60">
        <v>28124</v>
      </c>
      <c r="D50" s="30">
        <f t="shared" si="0"/>
        <v>166</v>
      </c>
      <c r="E50" s="31">
        <f t="shared" si="1"/>
        <v>250000</v>
      </c>
      <c r="F50" s="31">
        <f t="shared" si="2"/>
        <v>25000</v>
      </c>
      <c r="G50" s="68">
        <v>6356</v>
      </c>
      <c r="H50" s="73">
        <v>22</v>
      </c>
      <c r="I50" s="56">
        <v>36</v>
      </c>
      <c r="J50" s="32">
        <f t="shared" si="4"/>
        <v>32</v>
      </c>
      <c r="K50" s="33">
        <f t="shared" si="5"/>
        <v>4</v>
      </c>
      <c r="L50" s="34">
        <f t="shared" si="6"/>
        <v>244000</v>
      </c>
      <c r="M50" s="34">
        <f t="shared" si="7"/>
        <v>519000</v>
      </c>
      <c r="N50" s="34">
        <v>2100</v>
      </c>
      <c r="O50" s="34">
        <v>16</v>
      </c>
      <c r="P50" s="34">
        <v>15000</v>
      </c>
    </row>
    <row r="51" spans="1:16" x14ac:dyDescent="0.3">
      <c r="A51" s="29" t="s">
        <v>63</v>
      </c>
      <c r="B51" s="60">
        <v>8253</v>
      </c>
      <c r="C51" s="60">
        <v>8491</v>
      </c>
      <c r="D51" s="30">
        <f t="shared" si="0"/>
        <v>238</v>
      </c>
      <c r="E51" s="31">
        <f t="shared" si="1"/>
        <v>370000</v>
      </c>
      <c r="F51" s="31">
        <f t="shared" si="2"/>
        <v>37000</v>
      </c>
      <c r="G51" s="68">
        <v>6955</v>
      </c>
      <c r="H51" s="68">
        <v>6976</v>
      </c>
      <c r="I51" s="56">
        <f t="shared" si="3"/>
        <v>21</v>
      </c>
      <c r="J51" s="32">
        <f t="shared" si="4"/>
        <v>21</v>
      </c>
      <c r="K51" s="33">
        <f t="shared" si="5"/>
        <v>0</v>
      </c>
      <c r="L51" s="34">
        <f t="shared" si="6"/>
        <v>126000</v>
      </c>
      <c r="M51" s="34">
        <f t="shared" si="7"/>
        <v>533000</v>
      </c>
      <c r="N51" s="34">
        <v>2100</v>
      </c>
      <c r="O51" s="34">
        <v>36</v>
      </c>
      <c r="P51" s="34"/>
    </row>
    <row r="52" spans="1:16" x14ac:dyDescent="0.3">
      <c r="A52" s="29" t="s">
        <v>64</v>
      </c>
      <c r="B52" s="60">
        <v>27446</v>
      </c>
      <c r="C52" s="60">
        <v>27614</v>
      </c>
      <c r="D52" s="30">
        <f t="shared" si="0"/>
        <v>168</v>
      </c>
      <c r="E52" s="31">
        <f t="shared" si="1"/>
        <v>253000</v>
      </c>
      <c r="F52" s="31">
        <f t="shared" si="2"/>
        <v>25000</v>
      </c>
      <c r="G52" s="68">
        <v>2492</v>
      </c>
      <c r="H52" s="68">
        <v>2520</v>
      </c>
      <c r="I52" s="56">
        <f t="shared" si="3"/>
        <v>28</v>
      </c>
      <c r="J52" s="32">
        <f t="shared" si="4"/>
        <v>28</v>
      </c>
      <c r="K52" s="33">
        <f t="shared" si="5"/>
        <v>0</v>
      </c>
      <c r="L52" s="34">
        <f t="shared" si="6"/>
        <v>168000</v>
      </c>
      <c r="M52" s="34">
        <f t="shared" si="7"/>
        <v>446000</v>
      </c>
      <c r="N52" s="34">
        <v>2100</v>
      </c>
      <c r="O52" s="34">
        <v>27</v>
      </c>
      <c r="P52" s="34">
        <v>45000</v>
      </c>
    </row>
    <row r="53" spans="1:16" x14ac:dyDescent="0.3">
      <c r="A53" s="29" t="s">
        <v>65</v>
      </c>
      <c r="B53" s="60">
        <v>28762</v>
      </c>
      <c r="C53" s="60">
        <v>28938</v>
      </c>
      <c r="D53" s="30">
        <f t="shared" si="0"/>
        <v>176</v>
      </c>
      <c r="E53" s="31">
        <f t="shared" si="1"/>
        <v>265000</v>
      </c>
      <c r="F53" s="31">
        <f t="shared" si="2"/>
        <v>27000</v>
      </c>
      <c r="G53" s="68">
        <v>6251</v>
      </c>
      <c r="H53" s="73">
        <v>6272</v>
      </c>
      <c r="I53" s="56">
        <f t="shared" si="3"/>
        <v>21</v>
      </c>
      <c r="J53" s="32">
        <f t="shared" si="4"/>
        <v>21</v>
      </c>
      <c r="K53" s="33">
        <f t="shared" si="5"/>
        <v>0</v>
      </c>
      <c r="L53" s="34">
        <f t="shared" si="6"/>
        <v>126000</v>
      </c>
      <c r="M53" s="34">
        <f t="shared" si="7"/>
        <v>418000</v>
      </c>
      <c r="N53" s="34">
        <v>2100</v>
      </c>
      <c r="O53" s="34">
        <v>6</v>
      </c>
      <c r="P53" s="34">
        <v>20000</v>
      </c>
    </row>
    <row r="54" spans="1:16" s="45" customFormat="1" x14ac:dyDescent="0.3">
      <c r="A54" s="43" t="s">
        <v>66</v>
      </c>
      <c r="B54" s="65">
        <v>27907</v>
      </c>
      <c r="C54" s="65">
        <v>28127</v>
      </c>
      <c r="D54" s="30">
        <f t="shared" si="0"/>
        <v>220</v>
      </c>
      <c r="E54" s="31">
        <f t="shared" si="1"/>
        <v>337000</v>
      </c>
      <c r="F54" s="31">
        <f t="shared" si="2"/>
        <v>34000</v>
      </c>
      <c r="G54" s="73">
        <v>6707</v>
      </c>
      <c r="H54" s="73">
        <v>6737</v>
      </c>
      <c r="I54" s="56">
        <f t="shared" si="3"/>
        <v>30</v>
      </c>
      <c r="J54" s="32">
        <f t="shared" si="4"/>
        <v>30</v>
      </c>
      <c r="K54" s="33">
        <f t="shared" si="5"/>
        <v>0</v>
      </c>
      <c r="L54" s="34">
        <f t="shared" si="6"/>
        <v>180000</v>
      </c>
      <c r="M54" s="34">
        <f t="shared" si="7"/>
        <v>551000</v>
      </c>
      <c r="N54" s="34">
        <v>2100</v>
      </c>
      <c r="O54" s="34">
        <v>29</v>
      </c>
      <c r="P54" s="34">
        <v>25000</v>
      </c>
    </row>
    <row r="55" spans="1:16" x14ac:dyDescent="0.3">
      <c r="A55" s="29" t="s">
        <v>67</v>
      </c>
      <c r="B55" s="60">
        <v>31550</v>
      </c>
      <c r="C55" s="60">
        <v>31737</v>
      </c>
      <c r="D55" s="30">
        <f t="shared" si="0"/>
        <v>187</v>
      </c>
      <c r="E55" s="31">
        <f t="shared" si="1"/>
        <v>282000</v>
      </c>
      <c r="F55" s="31">
        <f t="shared" si="2"/>
        <v>28000</v>
      </c>
      <c r="G55" s="68">
        <v>1678</v>
      </c>
      <c r="H55" s="68">
        <v>1690</v>
      </c>
      <c r="I55" s="56">
        <f t="shared" si="3"/>
        <v>12</v>
      </c>
      <c r="J55" s="32">
        <f t="shared" si="4"/>
        <v>12</v>
      </c>
      <c r="K55" s="33">
        <f t="shared" si="5"/>
        <v>0</v>
      </c>
      <c r="L55" s="34">
        <f t="shared" si="6"/>
        <v>72000</v>
      </c>
      <c r="M55" s="34">
        <f t="shared" si="7"/>
        <v>382000</v>
      </c>
      <c r="N55" s="34">
        <v>2100</v>
      </c>
      <c r="O55" s="34">
        <v>29</v>
      </c>
      <c r="P55" s="34">
        <v>10000</v>
      </c>
    </row>
    <row r="56" spans="1:16" s="45" customFormat="1" x14ac:dyDescent="0.3">
      <c r="A56" s="43" t="s">
        <v>68</v>
      </c>
      <c r="B56" s="65">
        <v>27661</v>
      </c>
      <c r="C56" s="65">
        <v>27888</v>
      </c>
      <c r="D56" s="30">
        <f t="shared" si="0"/>
        <v>227</v>
      </c>
      <c r="E56" s="31">
        <f t="shared" si="1"/>
        <v>350000</v>
      </c>
      <c r="F56" s="31">
        <f t="shared" si="2"/>
        <v>35000</v>
      </c>
      <c r="G56" s="73">
        <v>2770</v>
      </c>
      <c r="H56" s="73">
        <v>2798</v>
      </c>
      <c r="I56" s="56">
        <f t="shared" si="3"/>
        <v>28</v>
      </c>
      <c r="J56" s="32">
        <f t="shared" si="4"/>
        <v>28</v>
      </c>
      <c r="K56" s="33">
        <f t="shared" si="5"/>
        <v>0</v>
      </c>
      <c r="L56" s="34">
        <f t="shared" si="6"/>
        <v>168000</v>
      </c>
      <c r="M56" s="34">
        <f t="shared" si="7"/>
        <v>553000</v>
      </c>
      <c r="N56" s="34">
        <v>2100</v>
      </c>
      <c r="O56" s="34">
        <v>30</v>
      </c>
      <c r="P56" s="34">
        <v>35000</v>
      </c>
    </row>
    <row r="57" spans="1:16" x14ac:dyDescent="0.3">
      <c r="A57" s="29" t="s">
        <v>69</v>
      </c>
      <c r="B57" s="60">
        <v>30694</v>
      </c>
      <c r="C57" s="60">
        <v>30883</v>
      </c>
      <c r="D57" s="30">
        <f t="shared" si="0"/>
        <v>189</v>
      </c>
      <c r="E57" s="31">
        <f t="shared" si="1"/>
        <v>285000</v>
      </c>
      <c r="F57" s="31">
        <f t="shared" si="2"/>
        <v>29000</v>
      </c>
      <c r="G57" s="68">
        <v>3136</v>
      </c>
      <c r="H57" s="68">
        <v>3199</v>
      </c>
      <c r="I57" s="56">
        <f t="shared" si="3"/>
        <v>63</v>
      </c>
      <c r="J57" s="32">
        <f t="shared" si="4"/>
        <v>32</v>
      </c>
      <c r="K57" s="33">
        <f>31-10</f>
        <v>21</v>
      </c>
      <c r="L57" s="34">
        <f>ROUND((J57*6000+K57*13000),-3)</f>
        <v>465000</v>
      </c>
      <c r="M57" s="34">
        <f t="shared" si="7"/>
        <v>779000</v>
      </c>
      <c r="N57" s="34">
        <v>2100</v>
      </c>
      <c r="O57" s="34">
        <v>31</v>
      </c>
      <c r="P57" s="34"/>
    </row>
    <row r="58" spans="1:16" x14ac:dyDescent="0.3">
      <c r="A58" s="29" t="s">
        <v>70</v>
      </c>
      <c r="B58" s="60">
        <v>21163</v>
      </c>
      <c r="C58" s="60">
        <v>21345</v>
      </c>
      <c r="D58" s="30">
        <f t="shared" si="0"/>
        <v>182</v>
      </c>
      <c r="E58" s="31">
        <f t="shared" si="1"/>
        <v>274000</v>
      </c>
      <c r="F58" s="31">
        <f t="shared" si="2"/>
        <v>27000</v>
      </c>
      <c r="G58" s="68">
        <v>1973</v>
      </c>
      <c r="H58" s="68">
        <v>1987</v>
      </c>
      <c r="I58" s="56">
        <f t="shared" si="3"/>
        <v>14</v>
      </c>
      <c r="J58" s="32">
        <f t="shared" si="4"/>
        <v>14</v>
      </c>
      <c r="K58" s="33">
        <f t="shared" si="5"/>
        <v>0</v>
      </c>
      <c r="L58" s="34">
        <f t="shared" si="6"/>
        <v>84000</v>
      </c>
      <c r="M58" s="34">
        <f t="shared" si="7"/>
        <v>385000</v>
      </c>
      <c r="N58" s="34">
        <v>2100</v>
      </c>
      <c r="O58" s="34">
        <v>29</v>
      </c>
      <c r="P58" s="34">
        <v>15000</v>
      </c>
    </row>
    <row r="59" spans="1:16" x14ac:dyDescent="0.3">
      <c r="A59" s="29" t="s">
        <v>71</v>
      </c>
      <c r="B59" s="60">
        <v>6490</v>
      </c>
      <c r="C59" s="60">
        <v>6670</v>
      </c>
      <c r="D59" s="30">
        <f t="shared" si="0"/>
        <v>180</v>
      </c>
      <c r="E59" s="31">
        <f t="shared" si="1"/>
        <v>271000</v>
      </c>
      <c r="F59" s="31">
        <f t="shared" si="2"/>
        <v>27000</v>
      </c>
      <c r="G59" s="68">
        <v>5452</v>
      </c>
      <c r="H59" s="68">
        <v>5478</v>
      </c>
      <c r="I59" s="56">
        <f t="shared" si="3"/>
        <v>26</v>
      </c>
      <c r="J59" s="32">
        <f t="shared" si="4"/>
        <v>26</v>
      </c>
      <c r="K59" s="33">
        <f t="shared" si="5"/>
        <v>0</v>
      </c>
      <c r="L59" s="34">
        <f t="shared" si="6"/>
        <v>156000</v>
      </c>
      <c r="M59" s="34">
        <f t="shared" si="7"/>
        <v>454000</v>
      </c>
      <c r="N59" s="34">
        <v>2100</v>
      </c>
      <c r="O59" s="34">
        <v>5</v>
      </c>
      <c r="P59" s="34">
        <v>10000</v>
      </c>
    </row>
    <row r="60" spans="1:16" x14ac:dyDescent="0.3">
      <c r="A60" s="29" t="s">
        <v>72</v>
      </c>
      <c r="B60" s="60">
        <v>31712</v>
      </c>
      <c r="C60" s="60">
        <v>31802</v>
      </c>
      <c r="D60" s="30">
        <f t="shared" si="0"/>
        <v>90</v>
      </c>
      <c r="E60" s="31">
        <f t="shared" si="1"/>
        <v>134000</v>
      </c>
      <c r="F60" s="31">
        <f t="shared" si="2"/>
        <v>13000</v>
      </c>
      <c r="G60" s="68">
        <v>1718</v>
      </c>
      <c r="H60" s="68">
        <v>1748</v>
      </c>
      <c r="I60" s="56">
        <f t="shared" si="3"/>
        <v>30</v>
      </c>
      <c r="J60" s="32">
        <f t="shared" si="4"/>
        <v>30</v>
      </c>
      <c r="K60" s="33">
        <f t="shared" si="5"/>
        <v>0</v>
      </c>
      <c r="L60" s="34">
        <f t="shared" si="6"/>
        <v>180000</v>
      </c>
      <c r="M60" s="34">
        <f t="shared" si="7"/>
        <v>327000</v>
      </c>
      <c r="N60" s="34">
        <v>2100</v>
      </c>
      <c r="O60" s="34">
        <v>8</v>
      </c>
      <c r="P60" s="34">
        <v>10000</v>
      </c>
    </row>
    <row r="61" spans="1:16" x14ac:dyDescent="0.3">
      <c r="A61" s="29" t="s">
        <v>73</v>
      </c>
      <c r="B61" s="60">
        <v>37625</v>
      </c>
      <c r="C61" s="60">
        <v>37901</v>
      </c>
      <c r="D61" s="30">
        <f t="shared" si="0"/>
        <v>276</v>
      </c>
      <c r="E61" s="31">
        <f t="shared" si="1"/>
        <v>437000</v>
      </c>
      <c r="F61" s="31">
        <f t="shared" si="2"/>
        <v>44000</v>
      </c>
      <c r="G61" s="68">
        <v>5884</v>
      </c>
      <c r="H61" s="73">
        <v>5910</v>
      </c>
      <c r="I61" s="56">
        <f t="shared" si="3"/>
        <v>26</v>
      </c>
      <c r="J61" s="32">
        <f t="shared" si="4"/>
        <v>26</v>
      </c>
      <c r="K61" s="33">
        <f t="shared" si="5"/>
        <v>0</v>
      </c>
      <c r="L61" s="34">
        <f t="shared" si="6"/>
        <v>156000</v>
      </c>
      <c r="M61" s="34">
        <f t="shared" si="7"/>
        <v>637000</v>
      </c>
      <c r="N61" s="34">
        <v>2100</v>
      </c>
      <c r="O61" s="34">
        <v>22</v>
      </c>
      <c r="P61" s="34">
        <v>30000</v>
      </c>
    </row>
    <row r="62" spans="1:16" s="45" customFormat="1" x14ac:dyDescent="0.3">
      <c r="A62" s="43" t="s">
        <v>74</v>
      </c>
      <c r="B62" s="65">
        <v>35362</v>
      </c>
      <c r="C62" s="65">
        <v>35534</v>
      </c>
      <c r="D62" s="30">
        <f t="shared" si="0"/>
        <v>172</v>
      </c>
      <c r="E62" s="31">
        <f t="shared" si="1"/>
        <v>259000</v>
      </c>
      <c r="F62" s="31">
        <f t="shared" si="2"/>
        <v>26000</v>
      </c>
      <c r="G62" s="73">
        <v>758</v>
      </c>
      <c r="H62" s="73">
        <v>778</v>
      </c>
      <c r="I62" s="56">
        <f t="shared" si="3"/>
        <v>20</v>
      </c>
      <c r="J62" s="32">
        <f t="shared" si="4"/>
        <v>20</v>
      </c>
      <c r="K62" s="33">
        <f t="shared" si="5"/>
        <v>0</v>
      </c>
      <c r="L62" s="34">
        <f t="shared" si="6"/>
        <v>120000</v>
      </c>
      <c r="M62" s="34">
        <f t="shared" si="7"/>
        <v>405000</v>
      </c>
      <c r="N62" s="34">
        <v>2100</v>
      </c>
      <c r="O62" s="34">
        <v>37</v>
      </c>
      <c r="P62" s="34">
        <v>40000</v>
      </c>
    </row>
    <row r="63" spans="1:16" s="45" customFormat="1" x14ac:dyDescent="0.3">
      <c r="A63" s="43" t="s">
        <v>75</v>
      </c>
      <c r="B63" s="65">
        <v>26767</v>
      </c>
      <c r="C63" s="65">
        <v>26883</v>
      </c>
      <c r="D63" s="30">
        <f t="shared" si="0"/>
        <v>116</v>
      </c>
      <c r="E63" s="31">
        <f t="shared" si="1"/>
        <v>173000</v>
      </c>
      <c r="F63" s="31">
        <f t="shared" si="2"/>
        <v>17000</v>
      </c>
      <c r="G63" s="73">
        <v>1005</v>
      </c>
      <c r="H63" s="73">
        <v>1023</v>
      </c>
      <c r="I63" s="56">
        <f t="shared" si="3"/>
        <v>18</v>
      </c>
      <c r="J63" s="32">
        <f t="shared" si="4"/>
        <v>18</v>
      </c>
      <c r="K63" s="33">
        <f t="shared" si="5"/>
        <v>0</v>
      </c>
      <c r="L63" s="34">
        <f t="shared" si="6"/>
        <v>108000</v>
      </c>
      <c r="M63" s="34">
        <f t="shared" si="7"/>
        <v>298000</v>
      </c>
      <c r="N63" s="34">
        <v>2100</v>
      </c>
      <c r="O63" s="34">
        <v>40</v>
      </c>
      <c r="P63" s="34">
        <v>10000</v>
      </c>
    </row>
    <row r="64" spans="1:16" x14ac:dyDescent="0.3">
      <c r="A64" s="29" t="s">
        <v>76</v>
      </c>
      <c r="B64" s="60">
        <v>29259</v>
      </c>
      <c r="C64" s="60">
        <v>29388</v>
      </c>
      <c r="D64" s="30">
        <f t="shared" si="0"/>
        <v>129</v>
      </c>
      <c r="E64" s="31">
        <f t="shared" si="1"/>
        <v>193000</v>
      </c>
      <c r="F64" s="31">
        <f t="shared" si="2"/>
        <v>19000</v>
      </c>
      <c r="G64" s="68">
        <v>1537</v>
      </c>
      <c r="H64" s="68">
        <v>1553</v>
      </c>
      <c r="I64" s="56">
        <f t="shared" si="3"/>
        <v>16</v>
      </c>
      <c r="J64" s="32">
        <f t="shared" si="4"/>
        <v>16</v>
      </c>
      <c r="K64" s="33">
        <f t="shared" si="5"/>
        <v>0</v>
      </c>
      <c r="L64" s="34">
        <f t="shared" si="6"/>
        <v>96000</v>
      </c>
      <c r="M64" s="34">
        <f t="shared" si="7"/>
        <v>308000</v>
      </c>
      <c r="N64" s="34">
        <v>2100</v>
      </c>
      <c r="O64" s="34">
        <v>65</v>
      </c>
      <c r="P64" s="34">
        <v>45000</v>
      </c>
    </row>
    <row r="65" spans="1:16" s="38" customFormat="1" ht="19.5" customHeight="1" x14ac:dyDescent="0.3">
      <c r="A65" s="36" t="s">
        <v>77</v>
      </c>
      <c r="B65" s="61">
        <v>31387</v>
      </c>
      <c r="C65" s="61">
        <v>31605</v>
      </c>
      <c r="D65" s="30">
        <f t="shared" si="0"/>
        <v>218</v>
      </c>
      <c r="E65" s="31">
        <f t="shared" si="1"/>
        <v>334000</v>
      </c>
      <c r="F65" s="31">
        <f t="shared" si="2"/>
        <v>33000</v>
      </c>
      <c r="G65" s="69">
        <v>1617</v>
      </c>
      <c r="H65" s="69">
        <v>1647</v>
      </c>
      <c r="I65" s="56">
        <f t="shared" si="3"/>
        <v>30</v>
      </c>
      <c r="J65" s="32">
        <f t="shared" si="4"/>
        <v>30</v>
      </c>
      <c r="K65" s="33">
        <f t="shared" si="5"/>
        <v>0</v>
      </c>
      <c r="L65" s="34">
        <f t="shared" si="6"/>
        <v>180000</v>
      </c>
      <c r="M65" s="34">
        <f t="shared" si="7"/>
        <v>547000</v>
      </c>
      <c r="N65" s="34">
        <v>2100</v>
      </c>
      <c r="O65" s="37">
        <v>54</v>
      </c>
      <c r="P65" s="34">
        <v>15000</v>
      </c>
    </row>
    <row r="66" spans="1:16" ht="19.5" customHeight="1" x14ac:dyDescent="0.3">
      <c r="A66" s="29" t="s">
        <v>78</v>
      </c>
      <c r="B66" s="60">
        <v>32865</v>
      </c>
      <c r="C66" s="60">
        <v>33093</v>
      </c>
      <c r="D66" s="30">
        <f t="shared" si="0"/>
        <v>228</v>
      </c>
      <c r="E66" s="31">
        <f t="shared" si="1"/>
        <v>352000</v>
      </c>
      <c r="F66" s="31">
        <f t="shared" si="2"/>
        <v>35000</v>
      </c>
      <c r="G66" s="68">
        <v>837</v>
      </c>
      <c r="H66" s="68">
        <v>864</v>
      </c>
      <c r="I66" s="56">
        <f t="shared" si="3"/>
        <v>27</v>
      </c>
      <c r="J66" s="32">
        <f t="shared" si="4"/>
        <v>27</v>
      </c>
      <c r="K66" s="33">
        <f t="shared" si="5"/>
        <v>0</v>
      </c>
      <c r="L66" s="34">
        <f t="shared" si="6"/>
        <v>162000</v>
      </c>
      <c r="M66" s="34">
        <f t="shared" si="7"/>
        <v>549000</v>
      </c>
      <c r="N66" s="34">
        <v>2100</v>
      </c>
      <c r="O66" s="34">
        <v>0</v>
      </c>
      <c r="P66" s="34"/>
    </row>
    <row r="67" spans="1:16" ht="19.5" customHeight="1" x14ac:dyDescent="0.3">
      <c r="A67" s="29" t="s">
        <v>79</v>
      </c>
      <c r="B67" s="60">
        <v>32283</v>
      </c>
      <c r="C67" s="60">
        <v>32448</v>
      </c>
      <c r="D67" s="30">
        <f t="shared" si="0"/>
        <v>165</v>
      </c>
      <c r="E67" s="31">
        <f t="shared" si="1"/>
        <v>248000</v>
      </c>
      <c r="F67" s="31">
        <f t="shared" si="2"/>
        <v>25000</v>
      </c>
      <c r="G67" s="68">
        <v>1947</v>
      </c>
      <c r="H67" s="68">
        <v>1989</v>
      </c>
      <c r="I67" s="56">
        <f t="shared" si="3"/>
        <v>42</v>
      </c>
      <c r="J67" s="32">
        <f t="shared" si="4"/>
        <v>32</v>
      </c>
      <c r="K67" s="33">
        <f t="shared" si="5"/>
        <v>10</v>
      </c>
      <c r="L67" s="34">
        <f t="shared" si="6"/>
        <v>322000</v>
      </c>
      <c r="M67" s="34">
        <f t="shared" si="7"/>
        <v>595000</v>
      </c>
      <c r="N67" s="34">
        <v>2100</v>
      </c>
      <c r="O67" s="34">
        <v>16</v>
      </c>
      <c r="P67" s="34">
        <v>40000</v>
      </c>
    </row>
    <row r="68" spans="1:16" ht="19.5" customHeight="1" x14ac:dyDescent="0.3">
      <c r="A68" s="29" t="s">
        <v>80</v>
      </c>
      <c r="B68" s="60">
        <v>11798</v>
      </c>
      <c r="C68" s="60">
        <v>11974</v>
      </c>
      <c r="D68" s="30">
        <f t="shared" si="0"/>
        <v>176</v>
      </c>
      <c r="E68" s="31">
        <f t="shared" si="1"/>
        <v>265000</v>
      </c>
      <c r="F68" s="31">
        <f t="shared" si="2"/>
        <v>27000</v>
      </c>
      <c r="G68" s="68">
        <v>4524</v>
      </c>
      <c r="H68" s="68">
        <v>4537</v>
      </c>
      <c r="I68" s="56">
        <f t="shared" si="3"/>
        <v>13</v>
      </c>
      <c r="J68" s="32">
        <f t="shared" si="4"/>
        <v>13</v>
      </c>
      <c r="K68" s="33">
        <f t="shared" si="5"/>
        <v>0</v>
      </c>
      <c r="L68" s="34">
        <f t="shared" si="6"/>
        <v>78000</v>
      </c>
      <c r="M68" s="34">
        <f t="shared" si="7"/>
        <v>370000</v>
      </c>
      <c r="N68" s="34">
        <v>2100</v>
      </c>
      <c r="O68" s="34">
        <v>18</v>
      </c>
      <c r="P68" s="34">
        <v>45000</v>
      </c>
    </row>
    <row r="69" spans="1:16" s="38" customFormat="1" ht="19.5" customHeight="1" x14ac:dyDescent="0.3">
      <c r="A69" s="36" t="s">
        <v>81</v>
      </c>
      <c r="B69" s="61">
        <v>30451</v>
      </c>
      <c r="C69" s="61">
        <v>30624</v>
      </c>
      <c r="D69" s="30">
        <f t="shared" si="0"/>
        <v>173</v>
      </c>
      <c r="E69" s="31">
        <f t="shared" si="1"/>
        <v>260000</v>
      </c>
      <c r="F69" s="31">
        <f t="shared" si="2"/>
        <v>26000</v>
      </c>
      <c r="G69" s="69">
        <v>521</v>
      </c>
      <c r="H69" s="69">
        <v>542</v>
      </c>
      <c r="I69" s="56">
        <f t="shared" si="3"/>
        <v>21</v>
      </c>
      <c r="J69" s="32">
        <f t="shared" si="4"/>
        <v>21</v>
      </c>
      <c r="K69" s="33">
        <f t="shared" si="5"/>
        <v>0</v>
      </c>
      <c r="L69" s="34">
        <f t="shared" si="6"/>
        <v>126000</v>
      </c>
      <c r="M69" s="34">
        <f t="shared" si="7"/>
        <v>412000</v>
      </c>
      <c r="N69" s="34">
        <v>2100</v>
      </c>
      <c r="O69" s="37">
        <v>16</v>
      </c>
      <c r="P69" s="34">
        <v>70000</v>
      </c>
    </row>
    <row r="70" spans="1:16" ht="19.5" customHeight="1" x14ac:dyDescent="0.3">
      <c r="A70" s="29" t="s">
        <v>82</v>
      </c>
      <c r="B70" s="60">
        <v>29430</v>
      </c>
      <c r="C70" s="60">
        <v>29618</v>
      </c>
      <c r="D70" s="30">
        <f t="shared" si="0"/>
        <v>188</v>
      </c>
      <c r="E70" s="31">
        <f t="shared" si="1"/>
        <v>283000</v>
      </c>
      <c r="F70" s="31">
        <f t="shared" si="2"/>
        <v>28000</v>
      </c>
      <c r="G70" s="68">
        <v>3179</v>
      </c>
      <c r="H70" s="68">
        <v>3207</v>
      </c>
      <c r="I70" s="56">
        <f t="shared" si="3"/>
        <v>28</v>
      </c>
      <c r="J70" s="32">
        <f t="shared" si="4"/>
        <v>28</v>
      </c>
      <c r="K70" s="33">
        <f t="shared" si="5"/>
        <v>0</v>
      </c>
      <c r="L70" s="34">
        <f t="shared" si="6"/>
        <v>168000</v>
      </c>
      <c r="M70" s="34">
        <f t="shared" si="7"/>
        <v>479000</v>
      </c>
      <c r="N70" s="34">
        <v>2100</v>
      </c>
      <c r="O70" s="34">
        <v>0</v>
      </c>
      <c r="P70" s="34">
        <v>10000</v>
      </c>
    </row>
    <row r="71" spans="1:16" ht="19.5" customHeight="1" x14ac:dyDescent="0.3">
      <c r="A71" s="29" t="s">
        <v>83</v>
      </c>
      <c r="B71" s="60">
        <v>26000</v>
      </c>
      <c r="C71" s="60">
        <v>26146</v>
      </c>
      <c r="D71" s="30">
        <f t="shared" si="0"/>
        <v>146</v>
      </c>
      <c r="E71" s="31">
        <f t="shared" si="1"/>
        <v>219000</v>
      </c>
      <c r="F71" s="31">
        <f t="shared" si="2"/>
        <v>22000</v>
      </c>
      <c r="G71" s="68">
        <v>6455</v>
      </c>
      <c r="H71" s="73">
        <v>6472</v>
      </c>
      <c r="I71" s="56">
        <f t="shared" si="3"/>
        <v>17</v>
      </c>
      <c r="J71" s="32">
        <f t="shared" si="4"/>
        <v>17</v>
      </c>
      <c r="K71" s="33">
        <f t="shared" si="5"/>
        <v>0</v>
      </c>
      <c r="L71" s="34">
        <f t="shared" si="6"/>
        <v>102000</v>
      </c>
      <c r="M71" s="34">
        <f t="shared" si="7"/>
        <v>343000</v>
      </c>
      <c r="N71" s="34">
        <v>2100</v>
      </c>
      <c r="O71" s="34">
        <v>0</v>
      </c>
      <c r="P71" s="34">
        <v>25000</v>
      </c>
    </row>
    <row r="72" spans="1:16" ht="19.5" customHeight="1" x14ac:dyDescent="0.3">
      <c r="A72" s="29" t="s">
        <v>84</v>
      </c>
      <c r="B72" s="60">
        <v>25794</v>
      </c>
      <c r="C72" s="60">
        <v>26065</v>
      </c>
      <c r="D72" s="30">
        <f t="shared" si="0"/>
        <v>271</v>
      </c>
      <c r="E72" s="31">
        <f t="shared" si="1"/>
        <v>429000</v>
      </c>
      <c r="F72" s="31">
        <f t="shared" si="2"/>
        <v>43000</v>
      </c>
      <c r="G72" s="68">
        <v>1611</v>
      </c>
      <c r="H72" s="68">
        <v>1636</v>
      </c>
      <c r="I72" s="56">
        <f t="shared" si="3"/>
        <v>25</v>
      </c>
      <c r="J72" s="32">
        <f t="shared" si="4"/>
        <v>25</v>
      </c>
      <c r="K72" s="33">
        <f t="shared" si="5"/>
        <v>0</v>
      </c>
      <c r="L72" s="34">
        <f t="shared" si="6"/>
        <v>150000</v>
      </c>
      <c r="M72" s="34">
        <f t="shared" si="7"/>
        <v>622000</v>
      </c>
      <c r="N72" s="34">
        <v>2100</v>
      </c>
      <c r="O72" s="34">
        <v>0</v>
      </c>
      <c r="P72" s="34">
        <v>55000</v>
      </c>
    </row>
    <row r="73" spans="1:16" s="45" customFormat="1" ht="19.5" customHeight="1" x14ac:dyDescent="0.3">
      <c r="A73" s="43" t="s">
        <v>85</v>
      </c>
      <c r="B73" s="65">
        <v>29278</v>
      </c>
      <c r="C73" s="65">
        <v>29500</v>
      </c>
      <c r="D73" s="30">
        <f t="shared" si="0"/>
        <v>222</v>
      </c>
      <c r="E73" s="31">
        <f t="shared" si="1"/>
        <v>341000</v>
      </c>
      <c r="F73" s="31">
        <f t="shared" si="2"/>
        <v>34000</v>
      </c>
      <c r="G73" s="73">
        <v>1590</v>
      </c>
      <c r="H73" s="73">
        <v>1616</v>
      </c>
      <c r="I73" s="56">
        <f t="shared" si="3"/>
        <v>26</v>
      </c>
      <c r="J73" s="32">
        <f t="shared" si="4"/>
        <v>26</v>
      </c>
      <c r="K73" s="33">
        <f t="shared" si="5"/>
        <v>0</v>
      </c>
      <c r="L73" s="34">
        <f t="shared" si="6"/>
        <v>156000</v>
      </c>
      <c r="M73" s="34">
        <f t="shared" si="7"/>
        <v>531000</v>
      </c>
      <c r="N73" s="34">
        <v>2100</v>
      </c>
      <c r="O73" s="34">
        <v>24</v>
      </c>
      <c r="P73" s="34">
        <v>20000</v>
      </c>
    </row>
    <row r="74" spans="1:16" ht="19.5" customHeight="1" x14ac:dyDescent="0.3">
      <c r="A74" s="29" t="s">
        <v>86</v>
      </c>
      <c r="B74" s="60">
        <v>6003</v>
      </c>
      <c r="C74" s="60">
        <v>6189</v>
      </c>
      <c r="D74" s="30">
        <f t="shared" si="0"/>
        <v>186</v>
      </c>
      <c r="E74" s="31">
        <f t="shared" si="1"/>
        <v>280000</v>
      </c>
      <c r="F74" s="31">
        <f t="shared" si="2"/>
        <v>28000</v>
      </c>
      <c r="G74" s="68">
        <v>6313</v>
      </c>
      <c r="H74" s="68">
        <v>6341</v>
      </c>
      <c r="I74" s="56">
        <f t="shared" si="3"/>
        <v>28</v>
      </c>
      <c r="J74" s="32">
        <f t="shared" si="4"/>
        <v>28</v>
      </c>
      <c r="K74" s="33">
        <f t="shared" si="5"/>
        <v>0</v>
      </c>
      <c r="L74" s="34">
        <f t="shared" si="6"/>
        <v>168000</v>
      </c>
      <c r="M74" s="34">
        <f t="shared" si="7"/>
        <v>476000</v>
      </c>
      <c r="N74" s="34">
        <v>2100</v>
      </c>
      <c r="O74" s="34">
        <v>19</v>
      </c>
      <c r="P74" s="34">
        <v>25000</v>
      </c>
    </row>
    <row r="75" spans="1:16" s="40" customFormat="1" ht="19.5" customHeight="1" x14ac:dyDescent="0.3">
      <c r="A75" s="29" t="s">
        <v>87</v>
      </c>
      <c r="B75" s="62">
        <v>30002</v>
      </c>
      <c r="C75" s="62">
        <v>30147</v>
      </c>
      <c r="D75" s="30">
        <f t="shared" si="0"/>
        <v>145</v>
      </c>
      <c r="E75" s="31">
        <f t="shared" si="1"/>
        <v>217000</v>
      </c>
      <c r="F75" s="31">
        <f t="shared" si="2"/>
        <v>22000</v>
      </c>
      <c r="G75" s="70">
        <v>623</v>
      </c>
      <c r="H75" s="70">
        <v>641</v>
      </c>
      <c r="I75" s="56">
        <f t="shared" si="3"/>
        <v>18</v>
      </c>
      <c r="J75" s="32">
        <f t="shared" si="4"/>
        <v>18</v>
      </c>
      <c r="K75" s="33">
        <f t="shared" si="5"/>
        <v>0</v>
      </c>
      <c r="L75" s="34">
        <f t="shared" si="6"/>
        <v>108000</v>
      </c>
      <c r="M75" s="34">
        <f t="shared" si="7"/>
        <v>347000</v>
      </c>
      <c r="N75" s="34">
        <v>2100</v>
      </c>
      <c r="O75" s="39">
        <v>61</v>
      </c>
      <c r="P75" s="39">
        <v>20000</v>
      </c>
    </row>
    <row r="76" spans="1:16" ht="19.5" customHeight="1" x14ac:dyDescent="0.3">
      <c r="A76" s="29" t="s">
        <v>88</v>
      </c>
      <c r="B76" s="60">
        <v>31429</v>
      </c>
      <c r="C76" s="60">
        <v>31772</v>
      </c>
      <c r="D76" s="30">
        <f t="shared" si="0"/>
        <v>343</v>
      </c>
      <c r="E76" s="31">
        <f t="shared" si="1"/>
        <v>557000</v>
      </c>
      <c r="F76" s="31">
        <f t="shared" si="2"/>
        <v>56000</v>
      </c>
      <c r="G76" s="68">
        <v>886</v>
      </c>
      <c r="H76" s="68">
        <v>906</v>
      </c>
      <c r="I76" s="56">
        <f t="shared" si="3"/>
        <v>20</v>
      </c>
      <c r="J76" s="32">
        <f t="shared" si="4"/>
        <v>20</v>
      </c>
      <c r="K76" s="33">
        <f t="shared" si="5"/>
        <v>0</v>
      </c>
      <c r="L76" s="34">
        <f t="shared" si="6"/>
        <v>120000</v>
      </c>
      <c r="M76" s="34">
        <f t="shared" si="7"/>
        <v>733000</v>
      </c>
      <c r="N76" s="34">
        <v>2100</v>
      </c>
      <c r="O76" s="34">
        <v>21</v>
      </c>
      <c r="P76" s="34">
        <v>20000</v>
      </c>
    </row>
    <row r="77" spans="1:16" ht="19.5" customHeight="1" x14ac:dyDescent="0.3">
      <c r="A77" s="29" t="s">
        <v>89</v>
      </c>
      <c r="B77" s="60">
        <v>30097</v>
      </c>
      <c r="C77" s="60">
        <v>30248</v>
      </c>
      <c r="D77" s="30">
        <f t="shared" si="0"/>
        <v>151</v>
      </c>
      <c r="E77" s="31">
        <f t="shared" si="1"/>
        <v>227000</v>
      </c>
      <c r="F77" s="31">
        <f t="shared" si="2"/>
        <v>23000</v>
      </c>
      <c r="G77" s="68">
        <v>1090</v>
      </c>
      <c r="H77" s="68">
        <v>1114</v>
      </c>
      <c r="I77" s="56">
        <f t="shared" si="3"/>
        <v>24</v>
      </c>
      <c r="J77" s="32">
        <f t="shared" si="4"/>
        <v>24</v>
      </c>
      <c r="K77" s="33">
        <f t="shared" si="5"/>
        <v>0</v>
      </c>
      <c r="L77" s="34">
        <f t="shared" si="6"/>
        <v>144000</v>
      </c>
      <c r="M77" s="34">
        <f t="shared" si="7"/>
        <v>394000</v>
      </c>
      <c r="N77" s="34">
        <v>2100</v>
      </c>
      <c r="O77" s="34">
        <v>36</v>
      </c>
      <c r="P77" s="34">
        <v>45000</v>
      </c>
    </row>
    <row r="78" spans="1:16" ht="19.5" customHeight="1" x14ac:dyDescent="0.3">
      <c r="A78" s="29" t="s">
        <v>90</v>
      </c>
      <c r="B78" s="60">
        <v>26942</v>
      </c>
      <c r="C78" s="60">
        <v>27072</v>
      </c>
      <c r="D78" s="30">
        <f t="shared" si="0"/>
        <v>130</v>
      </c>
      <c r="E78" s="31">
        <f t="shared" si="1"/>
        <v>194000</v>
      </c>
      <c r="F78" s="31">
        <f t="shared" si="2"/>
        <v>19000</v>
      </c>
      <c r="G78" s="68">
        <v>6340</v>
      </c>
      <c r="H78" s="72">
        <v>6361</v>
      </c>
      <c r="I78" s="56">
        <f t="shared" si="3"/>
        <v>21</v>
      </c>
      <c r="J78" s="32">
        <f t="shared" si="4"/>
        <v>21</v>
      </c>
      <c r="K78" s="33">
        <f t="shared" si="5"/>
        <v>0</v>
      </c>
      <c r="L78" s="34">
        <f t="shared" si="6"/>
        <v>126000</v>
      </c>
      <c r="M78" s="34">
        <f t="shared" si="7"/>
        <v>339000</v>
      </c>
      <c r="N78" s="34">
        <v>2100</v>
      </c>
      <c r="O78" s="34">
        <v>28</v>
      </c>
      <c r="P78" s="34">
        <v>25000</v>
      </c>
    </row>
    <row r="79" spans="1:16" s="45" customFormat="1" ht="19.5" customHeight="1" x14ac:dyDescent="0.3">
      <c r="A79" s="43" t="s">
        <v>91</v>
      </c>
      <c r="B79" s="65">
        <v>35998</v>
      </c>
      <c r="C79" s="65">
        <v>36213</v>
      </c>
      <c r="D79" s="30">
        <f t="shared" si="0"/>
        <v>215</v>
      </c>
      <c r="E79" s="31">
        <f t="shared" si="1"/>
        <v>328000</v>
      </c>
      <c r="F79" s="31">
        <f t="shared" si="2"/>
        <v>33000</v>
      </c>
      <c r="G79" s="73">
        <v>1525</v>
      </c>
      <c r="H79" s="73">
        <v>1555</v>
      </c>
      <c r="I79" s="56">
        <f t="shared" si="3"/>
        <v>30</v>
      </c>
      <c r="J79" s="32">
        <f t="shared" si="4"/>
        <v>30</v>
      </c>
      <c r="K79" s="33">
        <f t="shared" si="5"/>
        <v>0</v>
      </c>
      <c r="L79" s="34">
        <f t="shared" si="6"/>
        <v>180000</v>
      </c>
      <c r="M79" s="34">
        <f t="shared" si="7"/>
        <v>541000</v>
      </c>
      <c r="N79" s="34">
        <v>2100</v>
      </c>
      <c r="O79" s="34">
        <v>15</v>
      </c>
      <c r="P79" s="34">
        <v>40000</v>
      </c>
    </row>
    <row r="80" spans="1:16" s="38" customFormat="1" ht="19.5" customHeight="1" x14ac:dyDescent="0.3">
      <c r="A80" s="36" t="s">
        <v>92</v>
      </c>
      <c r="B80" s="61">
        <v>27651</v>
      </c>
      <c r="C80" s="61">
        <v>27795</v>
      </c>
      <c r="D80" s="30">
        <f t="shared" ref="D80:D94" si="8">C80-B80</f>
        <v>144</v>
      </c>
      <c r="E80" s="31">
        <f t="shared" ref="E80:E94" si="9">ROUND(IF(D80&gt;800,(D80-800)*2587+2503*200+2242*200+1786*200+1533*100+100*1484,IF(D80&gt;600,(D80-600)*2503+200*2242+200*1786+100*1533+100*1484,IF(D80&gt;400,(D80-400)*2242+200*1786+100*1533+100*1484,IF(D80&gt;200,(D80-200)*1786+100*1533+100*1484,IF(D80&gt;100,(D80-100)*1533+100*1484,D80*1484))))),-3)</f>
        <v>216000</v>
      </c>
      <c r="F80" s="31">
        <f t="shared" ref="F80:F94" si="10">ROUND(E80*10%,-3)</f>
        <v>22000</v>
      </c>
      <c r="G80" s="69">
        <v>5852</v>
      </c>
      <c r="H80" s="69">
        <v>5866</v>
      </c>
      <c r="I80" s="97">
        <f t="shared" ref="I80:I94" si="11">H80-G80</f>
        <v>14</v>
      </c>
      <c r="J80" s="32">
        <f t="shared" ref="J80:J94" si="12">IF(I80&lt;=32,I80,32)</f>
        <v>14</v>
      </c>
      <c r="K80" s="33">
        <f t="shared" ref="K80:K94" si="13">IF(I80&gt;32,I80-32,0)</f>
        <v>0</v>
      </c>
      <c r="L80" s="34">
        <f t="shared" ref="L80:L94" si="14">ROUND((J80*6000+K80*13000),-3)</f>
        <v>84000</v>
      </c>
      <c r="M80" s="34">
        <f t="shared" ref="M80:M94" si="15">ROUND(E80+F80+L80,-3)</f>
        <v>322000</v>
      </c>
      <c r="N80" s="34">
        <v>2100</v>
      </c>
      <c r="O80" s="37">
        <v>29</v>
      </c>
      <c r="P80" s="34"/>
    </row>
    <row r="81" spans="1:16" s="45" customFormat="1" x14ac:dyDescent="0.3">
      <c r="A81" s="43" t="s">
        <v>93</v>
      </c>
      <c r="B81" s="65">
        <v>6846</v>
      </c>
      <c r="C81" s="65">
        <v>7050</v>
      </c>
      <c r="D81" s="30">
        <f t="shared" si="8"/>
        <v>204</v>
      </c>
      <c r="E81" s="31">
        <f t="shared" si="9"/>
        <v>309000</v>
      </c>
      <c r="F81" s="31">
        <f t="shared" si="10"/>
        <v>31000</v>
      </c>
      <c r="G81" s="73">
        <v>1436</v>
      </c>
      <c r="H81" s="73">
        <v>1449</v>
      </c>
      <c r="I81" s="56">
        <f t="shared" si="11"/>
        <v>13</v>
      </c>
      <c r="J81" s="32">
        <f t="shared" si="12"/>
        <v>13</v>
      </c>
      <c r="K81" s="33">
        <f t="shared" si="13"/>
        <v>0</v>
      </c>
      <c r="L81" s="34">
        <f t="shared" si="14"/>
        <v>78000</v>
      </c>
      <c r="M81" s="34">
        <f t="shared" si="15"/>
        <v>418000</v>
      </c>
      <c r="N81" s="34">
        <v>2100</v>
      </c>
      <c r="O81" s="34">
        <v>17</v>
      </c>
      <c r="P81" s="34"/>
    </row>
    <row r="82" spans="1:16" s="45" customFormat="1" x14ac:dyDescent="0.3">
      <c r="A82" s="43" t="s">
        <v>94</v>
      </c>
      <c r="B82" s="65">
        <v>34790</v>
      </c>
      <c r="C82" s="65">
        <v>34997</v>
      </c>
      <c r="D82" s="30">
        <f t="shared" si="8"/>
        <v>207</v>
      </c>
      <c r="E82" s="31">
        <f t="shared" si="9"/>
        <v>314000</v>
      </c>
      <c r="F82" s="31">
        <f t="shared" si="10"/>
        <v>31000</v>
      </c>
      <c r="G82" s="73">
        <v>1333</v>
      </c>
      <c r="H82" s="73">
        <v>1353</v>
      </c>
      <c r="I82" s="56">
        <f t="shared" si="11"/>
        <v>20</v>
      </c>
      <c r="J82" s="32">
        <f t="shared" si="12"/>
        <v>20</v>
      </c>
      <c r="K82" s="33">
        <f t="shared" si="13"/>
        <v>0</v>
      </c>
      <c r="L82" s="34">
        <f t="shared" si="14"/>
        <v>120000</v>
      </c>
      <c r="M82" s="34">
        <f t="shared" si="15"/>
        <v>465000</v>
      </c>
      <c r="N82" s="34">
        <v>2100</v>
      </c>
      <c r="O82" s="34">
        <v>8</v>
      </c>
      <c r="P82" s="34">
        <v>20000</v>
      </c>
    </row>
    <row r="83" spans="1:16" s="45" customFormat="1" x14ac:dyDescent="0.3">
      <c r="A83" s="43" t="s">
        <v>95</v>
      </c>
      <c r="B83" s="65">
        <v>30717</v>
      </c>
      <c r="C83" s="65">
        <v>30860</v>
      </c>
      <c r="D83" s="30">
        <f t="shared" si="8"/>
        <v>143</v>
      </c>
      <c r="E83" s="31">
        <f t="shared" si="9"/>
        <v>214000</v>
      </c>
      <c r="F83" s="31">
        <f t="shared" si="10"/>
        <v>21000</v>
      </c>
      <c r="G83" s="73">
        <v>333</v>
      </c>
      <c r="H83" s="73">
        <v>357</v>
      </c>
      <c r="I83" s="56">
        <f t="shared" si="11"/>
        <v>24</v>
      </c>
      <c r="J83" s="32">
        <f t="shared" si="12"/>
        <v>24</v>
      </c>
      <c r="K83" s="33">
        <f t="shared" si="13"/>
        <v>0</v>
      </c>
      <c r="L83" s="34">
        <f t="shared" si="14"/>
        <v>144000</v>
      </c>
      <c r="M83" s="34">
        <f t="shared" si="15"/>
        <v>379000</v>
      </c>
      <c r="N83" s="34">
        <v>2100</v>
      </c>
      <c r="O83" s="34">
        <v>14</v>
      </c>
      <c r="P83" s="34">
        <v>10000</v>
      </c>
    </row>
    <row r="84" spans="1:16" s="40" customFormat="1" x14ac:dyDescent="0.3">
      <c r="A84" s="29" t="s">
        <v>96</v>
      </c>
      <c r="B84" s="62">
        <v>29945</v>
      </c>
      <c r="C84" s="62">
        <v>30109</v>
      </c>
      <c r="D84" s="30">
        <f t="shared" si="8"/>
        <v>164</v>
      </c>
      <c r="E84" s="31">
        <f t="shared" si="9"/>
        <v>247000</v>
      </c>
      <c r="F84" s="31">
        <f t="shared" si="10"/>
        <v>25000</v>
      </c>
      <c r="G84" s="70">
        <v>1021</v>
      </c>
      <c r="H84" s="70">
        <v>1040</v>
      </c>
      <c r="I84" s="56">
        <f t="shared" si="11"/>
        <v>19</v>
      </c>
      <c r="J84" s="32">
        <f t="shared" si="12"/>
        <v>19</v>
      </c>
      <c r="K84" s="33">
        <f t="shared" si="13"/>
        <v>0</v>
      </c>
      <c r="L84" s="34">
        <f t="shared" si="14"/>
        <v>114000</v>
      </c>
      <c r="M84" s="34">
        <f t="shared" si="15"/>
        <v>386000</v>
      </c>
      <c r="N84" s="34">
        <v>2100</v>
      </c>
      <c r="O84" s="39">
        <v>18</v>
      </c>
      <c r="P84" s="39">
        <v>20000</v>
      </c>
    </row>
    <row r="85" spans="1:16" x14ac:dyDescent="0.3">
      <c r="A85" s="29" t="s">
        <v>97</v>
      </c>
      <c r="B85" s="60">
        <v>33944</v>
      </c>
      <c r="C85" s="60">
        <v>34140</v>
      </c>
      <c r="D85" s="30">
        <f t="shared" si="8"/>
        <v>196</v>
      </c>
      <c r="E85" s="31">
        <f t="shared" si="9"/>
        <v>296000</v>
      </c>
      <c r="F85" s="31">
        <f t="shared" si="10"/>
        <v>30000</v>
      </c>
      <c r="G85" s="68">
        <v>6546</v>
      </c>
      <c r="H85" s="68">
        <v>6577</v>
      </c>
      <c r="I85" s="56">
        <f t="shared" si="11"/>
        <v>31</v>
      </c>
      <c r="J85" s="32">
        <f t="shared" si="12"/>
        <v>31</v>
      </c>
      <c r="K85" s="33">
        <f t="shared" si="13"/>
        <v>0</v>
      </c>
      <c r="L85" s="34">
        <f t="shared" si="14"/>
        <v>186000</v>
      </c>
      <c r="M85" s="34">
        <f t="shared" si="15"/>
        <v>512000</v>
      </c>
      <c r="N85" s="34">
        <v>2100</v>
      </c>
      <c r="O85" s="34">
        <v>13</v>
      </c>
      <c r="P85" s="34">
        <v>20000</v>
      </c>
    </row>
    <row r="86" spans="1:16" s="44" customFormat="1" x14ac:dyDescent="0.3">
      <c r="A86" s="43" t="s">
        <v>98</v>
      </c>
      <c r="B86" s="64">
        <v>31938</v>
      </c>
      <c r="C86" s="64">
        <v>32129</v>
      </c>
      <c r="D86" s="30">
        <f t="shared" si="8"/>
        <v>191</v>
      </c>
      <c r="E86" s="31">
        <f t="shared" si="9"/>
        <v>288000</v>
      </c>
      <c r="F86" s="31">
        <f t="shared" si="10"/>
        <v>29000</v>
      </c>
      <c r="G86" s="72">
        <v>1359</v>
      </c>
      <c r="H86" s="72">
        <v>1386</v>
      </c>
      <c r="I86" s="56">
        <f t="shared" si="11"/>
        <v>27</v>
      </c>
      <c r="J86" s="32">
        <f t="shared" si="12"/>
        <v>27</v>
      </c>
      <c r="K86" s="33">
        <f t="shared" si="13"/>
        <v>0</v>
      </c>
      <c r="L86" s="34">
        <f t="shared" si="14"/>
        <v>162000</v>
      </c>
      <c r="M86" s="34">
        <f t="shared" si="15"/>
        <v>479000</v>
      </c>
      <c r="N86" s="34">
        <v>2100</v>
      </c>
      <c r="O86" s="34">
        <v>4</v>
      </c>
      <c r="P86" s="34">
        <v>10000</v>
      </c>
    </row>
    <row r="87" spans="1:16" x14ac:dyDescent="0.3">
      <c r="A87" s="29" t="s">
        <v>99</v>
      </c>
      <c r="B87" s="60">
        <v>31937</v>
      </c>
      <c r="C87" s="60">
        <v>32124</v>
      </c>
      <c r="D87" s="30">
        <f t="shared" si="8"/>
        <v>187</v>
      </c>
      <c r="E87" s="31">
        <f t="shared" si="9"/>
        <v>282000</v>
      </c>
      <c r="F87" s="31">
        <f t="shared" si="10"/>
        <v>28000</v>
      </c>
      <c r="G87" s="68">
        <v>1798</v>
      </c>
      <c r="H87" s="68">
        <v>1819</v>
      </c>
      <c r="I87" s="56">
        <f t="shared" si="11"/>
        <v>21</v>
      </c>
      <c r="J87" s="32">
        <f t="shared" si="12"/>
        <v>21</v>
      </c>
      <c r="K87" s="33">
        <f t="shared" si="13"/>
        <v>0</v>
      </c>
      <c r="L87" s="34">
        <f t="shared" si="14"/>
        <v>126000</v>
      </c>
      <c r="M87" s="34">
        <f t="shared" si="15"/>
        <v>436000</v>
      </c>
      <c r="N87" s="34">
        <v>2100</v>
      </c>
      <c r="O87" s="34">
        <v>4</v>
      </c>
      <c r="P87" s="34">
        <v>10000</v>
      </c>
    </row>
    <row r="88" spans="1:16" x14ac:dyDescent="0.3">
      <c r="A88" s="29" t="s">
        <v>100</v>
      </c>
      <c r="B88" s="60">
        <v>31512</v>
      </c>
      <c r="C88" s="60">
        <v>31700</v>
      </c>
      <c r="D88" s="30">
        <f t="shared" si="8"/>
        <v>188</v>
      </c>
      <c r="E88" s="31">
        <f t="shared" si="9"/>
        <v>283000</v>
      </c>
      <c r="F88" s="31">
        <f t="shared" si="10"/>
        <v>28000</v>
      </c>
      <c r="G88" s="68">
        <v>1084</v>
      </c>
      <c r="H88" s="72">
        <v>1097</v>
      </c>
      <c r="I88" s="56">
        <f>H88-G88</f>
        <v>13</v>
      </c>
      <c r="J88" s="32">
        <f t="shared" si="12"/>
        <v>13</v>
      </c>
      <c r="K88" s="33">
        <f t="shared" si="13"/>
        <v>0</v>
      </c>
      <c r="L88" s="34">
        <f t="shared" si="14"/>
        <v>78000</v>
      </c>
      <c r="M88" s="34">
        <f t="shared" si="15"/>
        <v>389000</v>
      </c>
      <c r="N88" s="34">
        <v>2100</v>
      </c>
      <c r="O88" s="34">
        <v>40</v>
      </c>
      <c r="P88" s="34">
        <v>20000</v>
      </c>
    </row>
    <row r="89" spans="1:16" x14ac:dyDescent="0.3">
      <c r="A89" s="29" t="s">
        <v>101</v>
      </c>
      <c r="B89" s="60">
        <v>32081</v>
      </c>
      <c r="C89" s="60">
        <v>32317</v>
      </c>
      <c r="D89" s="30">
        <f t="shared" si="8"/>
        <v>236</v>
      </c>
      <c r="E89" s="31">
        <f t="shared" si="9"/>
        <v>366000</v>
      </c>
      <c r="F89" s="31">
        <f t="shared" si="10"/>
        <v>37000</v>
      </c>
      <c r="G89" s="68">
        <v>6755</v>
      </c>
      <c r="H89" s="68">
        <v>6785</v>
      </c>
      <c r="I89" s="56">
        <f t="shared" si="11"/>
        <v>30</v>
      </c>
      <c r="J89" s="32">
        <f t="shared" si="12"/>
        <v>30</v>
      </c>
      <c r="K89" s="33">
        <f t="shared" si="13"/>
        <v>0</v>
      </c>
      <c r="L89" s="34">
        <f t="shared" si="14"/>
        <v>180000</v>
      </c>
      <c r="M89" s="34">
        <f t="shared" si="15"/>
        <v>583000</v>
      </c>
      <c r="N89" s="34">
        <v>2100</v>
      </c>
      <c r="O89" s="34">
        <v>16</v>
      </c>
      <c r="P89" s="34">
        <v>25000</v>
      </c>
    </row>
    <row r="90" spans="1:16" x14ac:dyDescent="0.3">
      <c r="A90" s="29" t="s">
        <v>102</v>
      </c>
      <c r="B90" s="60">
        <v>31162</v>
      </c>
      <c r="C90" s="60">
        <v>31377</v>
      </c>
      <c r="D90" s="30">
        <f t="shared" si="8"/>
        <v>215</v>
      </c>
      <c r="E90" s="31">
        <f t="shared" si="9"/>
        <v>328000</v>
      </c>
      <c r="F90" s="31">
        <f t="shared" si="10"/>
        <v>33000</v>
      </c>
      <c r="G90" s="68">
        <v>1333</v>
      </c>
      <c r="H90" s="68">
        <v>1365</v>
      </c>
      <c r="I90" s="56">
        <f t="shared" si="11"/>
        <v>32</v>
      </c>
      <c r="J90" s="32">
        <f t="shared" si="12"/>
        <v>32</v>
      </c>
      <c r="K90" s="33">
        <f t="shared" si="13"/>
        <v>0</v>
      </c>
      <c r="L90" s="34">
        <f t="shared" si="14"/>
        <v>192000</v>
      </c>
      <c r="M90" s="34">
        <f t="shared" si="15"/>
        <v>553000</v>
      </c>
      <c r="N90" s="34">
        <v>2100</v>
      </c>
      <c r="O90" s="34">
        <v>3</v>
      </c>
      <c r="P90" s="34">
        <v>50000</v>
      </c>
    </row>
    <row r="91" spans="1:16" s="46" customFormat="1" x14ac:dyDescent="0.3">
      <c r="A91" s="36" t="s">
        <v>103</v>
      </c>
      <c r="B91" s="66">
        <v>24983</v>
      </c>
      <c r="C91" s="66">
        <v>25121</v>
      </c>
      <c r="D91" s="30">
        <f t="shared" si="8"/>
        <v>138</v>
      </c>
      <c r="E91" s="31">
        <f t="shared" si="9"/>
        <v>207000</v>
      </c>
      <c r="F91" s="31">
        <f t="shared" si="10"/>
        <v>21000</v>
      </c>
      <c r="G91" s="74">
        <v>553</v>
      </c>
      <c r="H91" s="74">
        <v>572</v>
      </c>
      <c r="I91" s="56">
        <f t="shared" si="11"/>
        <v>19</v>
      </c>
      <c r="J91" s="32">
        <f t="shared" si="12"/>
        <v>19</v>
      </c>
      <c r="K91" s="33">
        <f t="shared" si="13"/>
        <v>0</v>
      </c>
      <c r="L91" s="34">
        <f t="shared" si="14"/>
        <v>114000</v>
      </c>
      <c r="M91" s="34">
        <f t="shared" si="15"/>
        <v>342000</v>
      </c>
      <c r="N91" s="34">
        <v>2100</v>
      </c>
      <c r="O91" s="34">
        <v>26</v>
      </c>
      <c r="P91" s="34">
        <v>10000</v>
      </c>
    </row>
    <row r="92" spans="1:16" x14ac:dyDescent="0.3">
      <c r="A92" s="29" t="s">
        <v>104</v>
      </c>
      <c r="B92" s="60">
        <v>31882</v>
      </c>
      <c r="C92" s="60">
        <v>32165</v>
      </c>
      <c r="D92" s="30">
        <f t="shared" si="8"/>
        <v>283</v>
      </c>
      <c r="E92" s="31">
        <f t="shared" si="9"/>
        <v>450000</v>
      </c>
      <c r="F92" s="31">
        <f t="shared" si="10"/>
        <v>45000</v>
      </c>
      <c r="G92" s="68">
        <v>6132</v>
      </c>
      <c r="H92" s="68">
        <v>6179</v>
      </c>
      <c r="I92" s="56">
        <f t="shared" si="11"/>
        <v>47</v>
      </c>
      <c r="J92" s="32">
        <f t="shared" si="12"/>
        <v>32</v>
      </c>
      <c r="K92" s="33">
        <f t="shared" si="13"/>
        <v>15</v>
      </c>
      <c r="L92" s="34">
        <f t="shared" si="14"/>
        <v>387000</v>
      </c>
      <c r="M92" s="34">
        <f t="shared" si="15"/>
        <v>882000</v>
      </c>
      <c r="N92" s="34">
        <v>2100</v>
      </c>
      <c r="O92" s="34">
        <v>19</v>
      </c>
      <c r="P92" s="34"/>
    </row>
    <row r="93" spans="1:16" s="38" customFormat="1" x14ac:dyDescent="0.3">
      <c r="A93" s="36" t="s">
        <v>105</v>
      </c>
      <c r="B93" s="61">
        <v>24609</v>
      </c>
      <c r="C93" s="61">
        <v>24677</v>
      </c>
      <c r="D93" s="30">
        <f t="shared" si="8"/>
        <v>68</v>
      </c>
      <c r="E93" s="31">
        <f t="shared" si="9"/>
        <v>101000</v>
      </c>
      <c r="F93" s="31">
        <f t="shared" si="10"/>
        <v>10000</v>
      </c>
      <c r="G93" s="69">
        <v>6153</v>
      </c>
      <c r="H93" s="69">
        <v>6183</v>
      </c>
      <c r="I93" s="56">
        <f t="shared" si="11"/>
        <v>30</v>
      </c>
      <c r="J93" s="32">
        <f t="shared" si="12"/>
        <v>30</v>
      </c>
      <c r="K93" s="33">
        <f t="shared" si="13"/>
        <v>0</v>
      </c>
      <c r="L93" s="34">
        <f t="shared" si="14"/>
        <v>180000</v>
      </c>
      <c r="M93" s="34">
        <f t="shared" si="15"/>
        <v>291000</v>
      </c>
      <c r="N93" s="34">
        <v>2100</v>
      </c>
      <c r="O93" s="37">
        <v>20</v>
      </c>
      <c r="P93" s="34"/>
    </row>
    <row r="94" spans="1:16" x14ac:dyDescent="0.3">
      <c r="A94" s="29" t="s">
        <v>106</v>
      </c>
      <c r="B94" s="60">
        <v>28087</v>
      </c>
      <c r="C94" s="60">
        <v>28245</v>
      </c>
      <c r="D94" s="30">
        <f t="shared" si="8"/>
        <v>158</v>
      </c>
      <c r="E94" s="31">
        <f t="shared" si="9"/>
        <v>237000</v>
      </c>
      <c r="F94" s="31">
        <f t="shared" si="10"/>
        <v>24000</v>
      </c>
      <c r="G94" s="68">
        <v>3226</v>
      </c>
      <c r="H94" s="68">
        <v>3243</v>
      </c>
      <c r="I94" s="56">
        <f t="shared" si="11"/>
        <v>17</v>
      </c>
      <c r="J94" s="32">
        <f t="shared" si="12"/>
        <v>17</v>
      </c>
      <c r="K94" s="33">
        <f t="shared" si="13"/>
        <v>0</v>
      </c>
      <c r="L94" s="34">
        <f t="shared" si="14"/>
        <v>102000</v>
      </c>
      <c r="M94" s="34">
        <f t="shared" si="15"/>
        <v>363000</v>
      </c>
      <c r="N94" s="34">
        <v>2100</v>
      </c>
      <c r="O94" s="34">
        <v>51</v>
      </c>
      <c r="P94" s="34">
        <v>10000</v>
      </c>
    </row>
    <row r="95" spans="1:16" s="8" customFormat="1" x14ac:dyDescent="0.3">
      <c r="A95" s="78"/>
      <c r="C95" s="47"/>
      <c r="D95" s="48"/>
      <c r="E95" s="77"/>
      <c r="F95" s="77"/>
      <c r="G95" s="49"/>
      <c r="H95" s="49"/>
      <c r="I95" s="57"/>
      <c r="J95" s="77"/>
      <c r="K95" s="77"/>
      <c r="L95" s="78"/>
      <c r="M95" s="78"/>
      <c r="N95" s="78"/>
      <c r="O95" s="78"/>
      <c r="P95" s="78"/>
    </row>
    <row r="96" spans="1:16" s="8" customFormat="1" ht="15.75" x14ac:dyDescent="0.25">
      <c r="A96" s="76"/>
      <c r="B96" s="86"/>
      <c r="C96" s="86"/>
      <c r="D96" s="48"/>
      <c r="E96" s="87"/>
      <c r="F96" s="87"/>
      <c r="G96" s="88"/>
      <c r="H96" s="88"/>
      <c r="I96" s="88"/>
      <c r="J96" s="88"/>
      <c r="K96" s="86"/>
      <c r="L96" s="86"/>
      <c r="M96" s="86"/>
      <c r="N96" s="86"/>
      <c r="O96" s="86"/>
      <c r="P96" s="86"/>
    </row>
  </sheetData>
  <sheetProtection password="DC9E" sheet="1" objects="1" scenarios="1"/>
  <mergeCells count="15">
    <mergeCell ref="A9:M9"/>
    <mergeCell ref="A1:F1"/>
    <mergeCell ref="A2:F2"/>
    <mergeCell ref="A3:P3"/>
    <mergeCell ref="A4:P4"/>
    <mergeCell ref="A6:D6"/>
    <mergeCell ref="B96:C96"/>
    <mergeCell ref="E96:J96"/>
    <mergeCell ref="K96:P96"/>
    <mergeCell ref="A10:M10"/>
    <mergeCell ref="A11:M11"/>
    <mergeCell ref="A13:A14"/>
    <mergeCell ref="B13:F13"/>
    <mergeCell ref="G13:L13"/>
    <mergeCell ref="M13:M14"/>
  </mergeCells>
  <pageMargins left="0.74" right="0.24" top="0.36" bottom="0.46" header="0.15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THANG 6</vt:lpstr>
      <vt:lpstr>'THANG 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2015-07-08T03:29:26Z</dcterms:modified>
</cp:coreProperties>
</file>